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46" yWindow="150" windowWidth="11940" windowHeight="3900" tabRatio="784" activeTab="0"/>
  </bookViews>
  <sheets>
    <sheet name="DESPESAS VENCIDAS E NÃO PAGAS" sheetId="1" r:id="rId1"/>
    <sheet name="Anexo 3 - Dezembro2009" sheetId="2" state="hidden" r:id="rId2"/>
    <sheet name="Anexo 3 - Novembro2008" sheetId="3" state="hidden" r:id="rId3"/>
    <sheet name="Anexo 1 - Janeiro2008" sheetId="4" state="hidden" r:id="rId4"/>
    <sheet name="Anexo 4 - Novembro2008" sheetId="5" state="hidden" r:id="rId5"/>
  </sheets>
  <externalReferences>
    <externalReference r:id="rId8"/>
    <externalReference r:id="rId9"/>
    <externalReference r:id="rId10"/>
    <externalReference r:id="rId11"/>
  </externalReferences>
  <definedNames>
    <definedName name="a">'[1]Controle'!$M$2:$M$13</definedName>
    <definedName name="AMAS_SUL">'[3]Controle'!$W$2:$W$9</definedName>
    <definedName name="_xlnm.Print_Area" localSheetId="3">'Anexo 1 - Janeiro2008'!$A$1:$F$59</definedName>
    <definedName name="_xlnm.Print_Area" localSheetId="1">'Anexo 3 - Dezembro2009'!$A$1:$E$44</definedName>
    <definedName name="_xlnm.Print_Area" localSheetId="2">'Anexo 3 - Novembro2008'!$A$1:$E$45</definedName>
    <definedName name="_xlnm.Print_Area" localSheetId="4">'Anexo 4 - Novembro2008'!$A$1:$L$55</definedName>
    <definedName name="_xlnm.Print_Area" localSheetId="0">'DESPESAS VENCIDAS E NÃO PAGAS'!$A$1:$Q$36</definedName>
    <definedName name="DESPESAS" localSheetId="3">'Anexo 1 - Janeiro2008'!$A$28</definedName>
    <definedName name="DESPESAS" localSheetId="0">#REF!</definedName>
    <definedName name="DESPESAS">#REF!</definedName>
    <definedName name="DESPESAS_COMPROMISSADAS" localSheetId="3">'Anexo 1 - Janeiro2008'!$F$22</definedName>
    <definedName name="DESPESAS_COMPROMISSADAS" localSheetId="0">#REF!</definedName>
    <definedName name="DESPESAS_COMPROMISSADAS">#REF!</definedName>
    <definedName name="EVENTOS">#REF!</definedName>
    <definedName name="FORNECEDORES">#REF!</definedName>
    <definedName name="MES_ANEXO1" localSheetId="3">'Anexo 1 - Janeiro2008'!$B$10</definedName>
    <definedName name="MES_ANEXO1">#REF!</definedName>
    <definedName name="MES_ANEXO2">#REF!</definedName>
    <definedName name="MES_ANEXO3" localSheetId="1">'Anexo 3 - Dezembro2009'!$D$7</definedName>
    <definedName name="MES_ANEXO3" localSheetId="2">'Anexo 3 - Novembro2008'!$D$7</definedName>
    <definedName name="MES_ANEXO3" localSheetId="0">'DESPESAS VENCIDAS E NÃO PAGAS'!#REF!</definedName>
    <definedName name="MES_ANEXO3">#REF!</definedName>
    <definedName name="MES_ANEXO4" localSheetId="4">'Anexo 4 - Novembro2008'!$E$7</definedName>
    <definedName name="MES_ANEXO4">#REF!</definedName>
    <definedName name="MES_ANEXO5">#REF!</definedName>
    <definedName name="MES_ANEXO6">#REF!</definedName>
    <definedName name="MES_ANEXO7">#REF!</definedName>
    <definedName name="NATUREZA">#REF!</definedName>
    <definedName name="NATUREZA_DC" localSheetId="0">'[4]Controle'!$I$2:$I$8</definedName>
    <definedName name="NATUREZA_DC">#REF!</definedName>
    <definedName name="RECEITAS" localSheetId="3">'Anexo 1 - Janeiro2008'!$A$15</definedName>
    <definedName name="RECEITAS" localSheetId="0">#REF!</definedName>
    <definedName name="RECEITAS">#REF!</definedName>
    <definedName name="RESUMO" localSheetId="3">'Anexo 1 - Janeiro2008'!$E$28</definedName>
    <definedName name="RESUMO" localSheetId="0">'[4]Anexo 1'!#REF!</definedName>
    <definedName name="RESUMO">#REF!</definedName>
    <definedName name="SALDO_OPERACIONAL" localSheetId="3">'Anexo 1 - Janeiro2008'!#REF!</definedName>
    <definedName name="SALDO_OPERACIONAL" localSheetId="0">#REF!</definedName>
    <definedName name="SALDO_OPERACIONAL">#REF!</definedName>
    <definedName name="SALDOS" localSheetId="3">'Anexo 1 - Janeiro2008'!$E$15</definedName>
    <definedName name="SALDOS" localSheetId="0">#REF!</definedName>
    <definedName name="SALDOS">#REF!</definedName>
    <definedName name="Unidade_Centro" localSheetId="0">'[2]Controle'!#REF!</definedName>
    <definedName name="Unidade_Centro">'[2]Controle'!#REF!</definedName>
    <definedName name="UNIDADE_NORTE" localSheetId="0">'[2]Controle'!#REF!</definedName>
    <definedName name="UNIDADE_NORTE">'[2]Controle'!#REF!</definedName>
    <definedName name="UNIDADES" localSheetId="0">'[2]Controle'!#REF!</definedName>
    <definedName name="UNIDADES">'[2]Controle'!#REF!</definedName>
    <definedName name="UNIDADES_NORTE">'[2]Controle'!$Q$2:$Q$29</definedName>
  </definedNames>
  <calcPr fullCalcOnLoad="1"/>
</workbook>
</file>

<file path=xl/sharedStrings.xml><?xml version="1.0" encoding="utf-8"?>
<sst xmlns="http://schemas.openxmlformats.org/spreadsheetml/2006/main" count="444" uniqueCount="257">
  <si>
    <t>Adiantamento de Diversas Despesas</t>
  </si>
  <si>
    <t>Sindicato dos Enfermeiros de São Paulo</t>
  </si>
  <si>
    <t>Sindicato dos Empregados de Saúde de São Paulo</t>
  </si>
  <si>
    <t>Exames Laboratoriais</t>
  </si>
  <si>
    <t>Banco Bradesco S/A</t>
  </si>
  <si>
    <t>Ministério da Fazenda</t>
  </si>
  <si>
    <t>Visa Vale</t>
  </si>
  <si>
    <t>Folha Vale Transporte</t>
  </si>
  <si>
    <t>Caixa Econômica Federal</t>
  </si>
  <si>
    <t>Folha de Férias</t>
  </si>
  <si>
    <t>Folha de Pagamento</t>
  </si>
  <si>
    <t xml:space="preserve">das informações constantes nos Anexos da Portaria n° 730/08 é cópia fiel dos respectivos </t>
  </si>
  <si>
    <t>Documento</t>
  </si>
  <si>
    <t>n°</t>
  </si>
  <si>
    <t>Natureza da Despesa</t>
  </si>
  <si>
    <t>Fornecedor</t>
  </si>
  <si>
    <t>Pagamento</t>
  </si>
  <si>
    <t>Valor</t>
  </si>
  <si>
    <t>Data</t>
  </si>
  <si>
    <t>Compensação</t>
  </si>
  <si>
    <t>Material de Consumo</t>
  </si>
  <si>
    <t>TOTAL</t>
  </si>
  <si>
    <t>Reformas</t>
  </si>
  <si>
    <t>Manutenção</t>
  </si>
  <si>
    <t>Saldo Anterior de Aplicação Financeira</t>
  </si>
  <si>
    <t>Saldo Anterior em Conta Corrente</t>
  </si>
  <si>
    <t>RESUMO</t>
  </si>
  <si>
    <t>DESPESAS</t>
  </si>
  <si>
    <t>SALDO EM DISPONIBILIDADE</t>
  </si>
  <si>
    <t>Despesas Compromissadas</t>
  </si>
  <si>
    <t>Saldo Atual em Aplicação Financeira</t>
  </si>
  <si>
    <t>Saldo Atual em Conta Corrente</t>
  </si>
  <si>
    <t>SALDOS</t>
  </si>
  <si>
    <t>RECEITAS</t>
  </si>
  <si>
    <t>OBSERVAÇÕES</t>
  </si>
  <si>
    <t>VALOR</t>
  </si>
  <si>
    <t xml:space="preserve">ESPECIFICAÇÃO </t>
  </si>
  <si>
    <t>01</t>
  </si>
  <si>
    <t>Observações</t>
  </si>
  <si>
    <t>Total de Receitas</t>
  </si>
  <si>
    <t>Total de Despesas</t>
  </si>
  <si>
    <t>Item</t>
  </si>
  <si>
    <t>para quaisquer verificações que se fizerem necessárias.</t>
  </si>
  <si>
    <t xml:space="preserve">comprovantes, cujos originais se encontram à disposição da Secretaria Municipal da Saúde,  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</si>
  <si>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</si>
  <si>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</si>
  <si>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</si>
  <si>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</si>
  <si>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</si>
  <si>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</si>
  <si>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</si>
  <si>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</si>
  <si>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</si>
  <si>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</si>
  <si>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</si>
  <si>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Saldo Atual em Fundos de Investimentos</t>
  </si>
  <si>
    <t>Saldo Anterior em Fundos de Investimentos</t>
  </si>
  <si>
    <t>Pessoal e Reflexos</t>
  </si>
  <si>
    <t>15</t>
  </si>
  <si>
    <t>INSTITUIÇÃO : SPDM ASSOC.PTA P/O DESENV. MEDICINA - PABSF</t>
  </si>
  <si>
    <t>A SPDM/PABSF, pelo seu representante legal, declara, sob as penas da lei, que a  transcrição</t>
  </si>
  <si>
    <t>Resultado de Aplicação Financeira</t>
  </si>
  <si>
    <t>Profº Dr.Mário Silva Monteiro</t>
  </si>
  <si>
    <t>Provisionamento de Férias e 13º</t>
  </si>
  <si>
    <t>SALDO DE INVESTIMENTO NÃO UTILIZADO</t>
  </si>
  <si>
    <t>Outras Despesas de Custeio</t>
  </si>
  <si>
    <t>ANEXO I    -   DEMONSTRATIVO CONSOLIDADO DAS RECEITAS E DESPESAS</t>
  </si>
  <si>
    <t>Responsável pela Instituição</t>
  </si>
  <si>
    <t>ANEXO III  -  RELAÇÃO DE DESPESAS COMPROMISSADAS</t>
  </si>
  <si>
    <t xml:space="preserve">                     Coordenador  Regional de Saúde</t>
  </si>
  <si>
    <t xml:space="preserve">SALDO NÃO UTILIZADO </t>
  </si>
  <si>
    <t>ANEXO IV  -   DEMONSTRATIVO DAS DESPESAS POR UNIDADE DE SAÚDE/ COORDENADORIA SUDESTE</t>
  </si>
  <si>
    <t>Equipamento Permanente</t>
  </si>
  <si>
    <t>Material Permanente</t>
  </si>
  <si>
    <t>Saldos Não Utilizados e Recolhidos</t>
  </si>
  <si>
    <t>CLASSIFICAÇÃO</t>
  </si>
  <si>
    <t>Diversas Despesas de Custeio</t>
  </si>
  <si>
    <t>Serviços/Reforma</t>
  </si>
  <si>
    <t>Serviços/Material</t>
  </si>
  <si>
    <t>Serviços/Equipamento</t>
  </si>
  <si>
    <t>FGTS</t>
  </si>
  <si>
    <t>INSS</t>
  </si>
  <si>
    <t>PIS</t>
  </si>
  <si>
    <t>GRRF</t>
  </si>
  <si>
    <t>Sindicato</t>
  </si>
  <si>
    <t>Folha</t>
  </si>
  <si>
    <t>Recibo</t>
  </si>
  <si>
    <t>Extrato</t>
  </si>
  <si>
    <t>Móveis Lacer Ltda - ME</t>
  </si>
  <si>
    <t>01.10.2008</t>
  </si>
  <si>
    <t>débito</t>
  </si>
  <si>
    <t>VT 10/2008.</t>
  </si>
  <si>
    <t>03.10.2008</t>
  </si>
  <si>
    <t>07.10.2008</t>
  </si>
  <si>
    <t>PRESTAÇÃO DE CONTAS - AMA DR. ALEXANDRE ZAIO</t>
  </si>
  <si>
    <t xml:space="preserve">CONVÊNIO Nº 09/2007 - SMS.G   </t>
  </si>
  <si>
    <t>Medca Com.e Assist. Tecnica Mat. Hospitalar</t>
  </si>
  <si>
    <t>Folha Líquida</t>
  </si>
  <si>
    <t>Férias Líquida</t>
  </si>
  <si>
    <t>INSS a Recolher</t>
  </si>
  <si>
    <t>IRRF Folha a Recolher</t>
  </si>
  <si>
    <t>PIS a Recolher</t>
  </si>
  <si>
    <t>FGTS a Recolher</t>
  </si>
  <si>
    <t>Sindicato a pagar</t>
  </si>
  <si>
    <t>Vale Transporte</t>
  </si>
  <si>
    <t>13</t>
  </si>
  <si>
    <t>Vale Alimentação</t>
  </si>
  <si>
    <t>14</t>
  </si>
  <si>
    <t>Vale Refeição</t>
  </si>
  <si>
    <t>Recursos Recebidos 17.917-5</t>
  </si>
  <si>
    <t>Darlei Alves Freire</t>
  </si>
  <si>
    <t>Gerente Contábil</t>
  </si>
  <si>
    <t>CRC - 1 SP 219650/O-9</t>
  </si>
  <si>
    <t xml:space="preserve">                Profº Dr.Mário Silva Monteiro</t>
  </si>
  <si>
    <t xml:space="preserve">               Responsável pela Instituição</t>
  </si>
  <si>
    <t xml:space="preserve"> Gerente Contábil                                                                            Responsável pela Instituição</t>
  </si>
  <si>
    <t xml:space="preserve"> Darlei Alves Freire                                                                        Profº Dr.Mário Silva Monteiro</t>
  </si>
  <si>
    <t>NFº 0071</t>
  </si>
  <si>
    <t>ch 0352</t>
  </si>
  <si>
    <t>Folha 09/2008</t>
  </si>
  <si>
    <t>ch 0353</t>
  </si>
  <si>
    <t>Celso Juventino Junior</t>
  </si>
  <si>
    <t>08.10.2008</t>
  </si>
  <si>
    <t>Rescisão</t>
  </si>
  <si>
    <t>ch 0354</t>
  </si>
  <si>
    <t>09.10.2008</t>
  </si>
  <si>
    <t>NF 198.360</t>
  </si>
  <si>
    <t>ch 0356</t>
  </si>
  <si>
    <t>VA 10/2008</t>
  </si>
  <si>
    <t>NF 197.842</t>
  </si>
  <si>
    <t>ch 0357</t>
  </si>
  <si>
    <t>VR 10/2008</t>
  </si>
  <si>
    <t>10.10.2008</t>
  </si>
  <si>
    <t>ch 0355</t>
  </si>
  <si>
    <t>INSS Folha 09/2008</t>
  </si>
  <si>
    <t>Taxa Negocial  Parc.01/03</t>
  </si>
  <si>
    <t>ch 0358</t>
  </si>
  <si>
    <t>ch 0359</t>
  </si>
  <si>
    <t>IRRF Folha 08/2008</t>
  </si>
  <si>
    <t>ch 0360</t>
  </si>
  <si>
    <t>IRRF Rescisão 09/2008</t>
  </si>
  <si>
    <t>ch 0362</t>
  </si>
  <si>
    <t>ch 0361</t>
  </si>
  <si>
    <t>IRRF Férias 09/2008</t>
  </si>
  <si>
    <t>ch 0363</t>
  </si>
  <si>
    <t>IRRF Férias 10/2008</t>
  </si>
  <si>
    <t>NF 01941</t>
  </si>
  <si>
    <t>16.10.2008</t>
  </si>
  <si>
    <t>ch 0367</t>
  </si>
  <si>
    <t>20.10.2008</t>
  </si>
  <si>
    <t>NF 0094</t>
  </si>
  <si>
    <t>ch 0364</t>
  </si>
  <si>
    <t>ch 0365</t>
  </si>
  <si>
    <t>PIS Folha 09/2008</t>
  </si>
  <si>
    <t>NF 002514</t>
  </si>
  <si>
    <t>ch 0366</t>
  </si>
  <si>
    <t>22.10.2008</t>
  </si>
  <si>
    <t>NF 0102</t>
  </si>
  <si>
    <t>ch 0369</t>
  </si>
  <si>
    <t>NF 02540</t>
  </si>
  <si>
    <t>ch 0368</t>
  </si>
  <si>
    <t>23.10.2008</t>
  </si>
  <si>
    <t>FGTS Folha 09/2008</t>
  </si>
  <si>
    <t>24.10.2008</t>
  </si>
  <si>
    <t>ch 0372</t>
  </si>
  <si>
    <t>27.10.2008</t>
  </si>
  <si>
    <t>NF 0268</t>
  </si>
  <si>
    <t>ch 0371</t>
  </si>
  <si>
    <t>28.10.2008</t>
  </si>
  <si>
    <t>NF 0571</t>
  </si>
  <si>
    <t>Brindarts e Confecções LTDA.</t>
  </si>
  <si>
    <t>ch 0373</t>
  </si>
  <si>
    <t>29.10.2008</t>
  </si>
  <si>
    <t>Férias 11/2008</t>
  </si>
  <si>
    <t>30.10.2008</t>
  </si>
  <si>
    <t>Celia Franca Oliveira</t>
  </si>
  <si>
    <t>ch 0374</t>
  </si>
  <si>
    <t>ch 0375</t>
  </si>
  <si>
    <t>ch 0376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</si>
  <si>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</si>
  <si>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</si>
  <si>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</si>
  <si>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</si>
  <si>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</si>
  <si>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</si>
  <si>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</si>
  <si>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</si>
  <si>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</si>
  <si>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</si>
  <si>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</si>
  <si>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</si>
  <si>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</si>
  <si>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</si>
  <si>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Joselito Belizário da Silva - ME</t>
  </si>
  <si>
    <t>ch 0370</t>
  </si>
  <si>
    <t>Recibo nº 0104612</t>
  </si>
  <si>
    <t>31.10.2008</t>
  </si>
  <si>
    <t>TOTAL ACUMULADO MÊS</t>
  </si>
  <si>
    <t xml:space="preserve"> IRRF</t>
  </si>
  <si>
    <t>Serviços de Terceiros</t>
  </si>
  <si>
    <t>Folha 13º Salário</t>
  </si>
  <si>
    <t>11/2008.</t>
  </si>
  <si>
    <t>Ministério da Previdência Social</t>
  </si>
  <si>
    <t>Vy2 Studio Desing S/S LTDA -ME</t>
  </si>
  <si>
    <t>Tecnbras Ind.e Com.de Equip.Eletrônicos LTDA.</t>
  </si>
  <si>
    <t>MÊS DE REFERÊNCIA: NOVEMBRO/2008</t>
  </si>
  <si>
    <t>Recursos Recebidos Centro de Triagem (17.917-5)</t>
  </si>
  <si>
    <t>Recursos Enviados p/ c/c 17.917-5 (ch 0387)</t>
  </si>
  <si>
    <t>INSS 13º Salário a Recolher</t>
  </si>
  <si>
    <t>PIS 13º Salário a Recolher</t>
  </si>
  <si>
    <t>FGTS 13º Salário a Recolher</t>
  </si>
  <si>
    <t>-</t>
  </si>
  <si>
    <t>12/2008.</t>
  </si>
  <si>
    <t>10/2008. Valores Previstos para pgto.em 20/12/2008</t>
  </si>
  <si>
    <t>12/2008. Valores Previstos para pgto.em 01/12/2008</t>
  </si>
  <si>
    <t>12/2008. Valores Previstos para pgto.em 20/12/2008</t>
  </si>
  <si>
    <t xml:space="preserve">04/2008.               </t>
  </si>
  <si>
    <t>Repasse AMA Alexandre Zaio  10/2008.</t>
  </si>
  <si>
    <t>IRRF Férias a Recolher</t>
  </si>
  <si>
    <t>12/2008. Valores Previstos para pgto.em 10/12/2008</t>
  </si>
  <si>
    <t>MÊS DE REFERÊNCIA: DEZEMBRO/2008</t>
  </si>
  <si>
    <t>IRRF Rescisão a Recolher</t>
  </si>
  <si>
    <t>01/2009.</t>
  </si>
  <si>
    <t>Recursos Recebidos - C/C: 21.271-7</t>
  </si>
  <si>
    <t>Pensão Alimentícia</t>
  </si>
  <si>
    <t>12/2008. Valores Previstos para pgto.em 20/02/2009</t>
  </si>
  <si>
    <t>01/2009. Valores Previstos para pgto.em 20/02/2009</t>
  </si>
  <si>
    <t>02/2009. Valores Previstos para pgto em 10/02/2009</t>
  </si>
  <si>
    <t>02/2009. Valores Previstos para pgto.em 10/02/2009</t>
  </si>
  <si>
    <t>02/2009. Valores Previstos para pgto.em 01/02/2009</t>
  </si>
  <si>
    <t>02/2009. Valores Previstos para pgto.em 20/02/2009</t>
  </si>
  <si>
    <t>Representante da Instituição</t>
  </si>
  <si>
    <t>CONTRATO DE GESTÃO Nº:</t>
  </si>
  <si>
    <t>MÊS DE REFERÊNCIA:</t>
  </si>
  <si>
    <t>INSTITUIÇÃO:</t>
  </si>
  <si>
    <t>PAGAMENTO DE MULTAS E JUROS</t>
  </si>
  <si>
    <t>OBJETO:</t>
  </si>
  <si>
    <t>ANEXO VI - DEMONSTRATIVO DE DESPESAS VENCIDAS E NÃO PAGAS</t>
  </si>
  <si>
    <r>
      <t xml:space="preserve">Nº do Documento </t>
    </r>
    <r>
      <rPr>
        <b/>
        <vertAlign val="superscript"/>
        <sz val="10"/>
        <rFont val="Arial"/>
        <family val="2"/>
      </rPr>
      <t>3</t>
    </r>
  </si>
  <si>
    <r>
      <t>Fornecedor</t>
    </r>
    <r>
      <rPr>
        <b/>
        <vertAlign val="superscript"/>
        <sz val="11"/>
        <rFont val="Arial"/>
        <family val="2"/>
      </rPr>
      <t>4</t>
    </r>
  </si>
  <si>
    <r>
      <t>Nº do Contrato</t>
    </r>
    <r>
      <rPr>
        <b/>
        <vertAlign val="superscript"/>
        <sz val="11"/>
        <rFont val="Arial"/>
        <family val="2"/>
      </rPr>
      <t>5</t>
    </r>
  </si>
  <si>
    <r>
      <t>Classificação da Despesa</t>
    </r>
    <r>
      <rPr>
        <b/>
        <vertAlign val="superscript"/>
        <sz val="11"/>
        <rFont val="Arial"/>
        <family val="2"/>
      </rPr>
      <t>6</t>
    </r>
  </si>
  <si>
    <r>
      <t>Rubrica</t>
    </r>
    <r>
      <rPr>
        <b/>
        <vertAlign val="superscript"/>
        <sz val="11"/>
        <rFont val="Arial"/>
        <family val="2"/>
      </rPr>
      <t>7</t>
    </r>
  </si>
  <si>
    <r>
      <t xml:space="preserve">Descrição do (s) Item(ns) </t>
    </r>
    <r>
      <rPr>
        <b/>
        <vertAlign val="superscript"/>
        <sz val="11"/>
        <rFont val="Arial"/>
        <family val="2"/>
      </rPr>
      <t>8</t>
    </r>
  </si>
  <si>
    <r>
      <t>Valor</t>
    </r>
    <r>
      <rPr>
        <b/>
        <vertAlign val="superscript"/>
        <sz val="11"/>
        <rFont val="Arial"/>
        <family val="2"/>
      </rPr>
      <t xml:space="preserve"> 9</t>
    </r>
  </si>
  <si>
    <r>
      <t xml:space="preserve">Competência  (Mês/ano) </t>
    </r>
    <r>
      <rPr>
        <b/>
        <vertAlign val="superscript"/>
        <sz val="11"/>
        <rFont val="Arial"/>
        <family val="2"/>
      </rPr>
      <t>10</t>
    </r>
  </si>
  <si>
    <r>
      <t>Data de Vencimento</t>
    </r>
    <r>
      <rPr>
        <b/>
        <vertAlign val="superscript"/>
        <sz val="11"/>
        <rFont val="Arial"/>
        <family val="2"/>
      </rPr>
      <t xml:space="preserve"> 11</t>
    </r>
  </si>
  <si>
    <r>
      <t>ID da Compra / Contratação</t>
    </r>
    <r>
      <rPr>
        <b/>
        <vertAlign val="superscript"/>
        <sz val="10"/>
        <rFont val="Arial"/>
        <family val="2"/>
      </rPr>
      <t>1</t>
    </r>
  </si>
  <si>
    <r>
      <t xml:space="preserve">Conta Corrente </t>
    </r>
    <r>
      <rPr>
        <b/>
        <vertAlign val="superscript"/>
        <sz val="11"/>
        <rFont val="Arial"/>
        <family val="2"/>
      </rPr>
      <t>12</t>
    </r>
    <r>
      <rPr>
        <b/>
        <sz val="11"/>
        <rFont val="Arial"/>
        <family val="2"/>
      </rPr>
      <t xml:space="preserve">          </t>
    </r>
  </si>
  <si>
    <r>
      <t xml:space="preserve">Observações </t>
    </r>
    <r>
      <rPr>
        <b/>
        <vertAlign val="superscript"/>
        <sz val="11"/>
        <rFont val="Arial"/>
        <family val="2"/>
      </rPr>
      <t>13</t>
    </r>
  </si>
  <si>
    <r>
      <t>Data de Pagamento</t>
    </r>
    <r>
      <rPr>
        <b/>
        <vertAlign val="superscript"/>
        <sz val="11"/>
        <rFont val="Arial"/>
        <family val="2"/>
      </rPr>
      <t>14</t>
    </r>
  </si>
  <si>
    <r>
      <t>Valor da Multa</t>
    </r>
    <r>
      <rPr>
        <b/>
        <vertAlign val="superscript"/>
        <sz val="11"/>
        <rFont val="Arial"/>
        <family val="2"/>
      </rPr>
      <t xml:space="preserve"> 15</t>
    </r>
  </si>
  <si>
    <r>
      <t>Valor dos Juros</t>
    </r>
    <r>
      <rPr>
        <b/>
        <vertAlign val="superscript"/>
        <sz val="11"/>
        <rFont val="Arial"/>
        <family val="2"/>
      </rPr>
      <t>16</t>
    </r>
  </si>
  <si>
    <r>
      <rPr>
        <b/>
        <sz val="10"/>
        <rFont val="Arial"/>
        <family val="2"/>
      </rPr>
      <t>Obs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.: </t>
    </r>
    <r>
      <rPr>
        <sz val="10"/>
        <rFont val="Arial"/>
        <family val="2"/>
      </rPr>
      <t xml:space="preserve">As despesas vencidas e não pagas devem ser preenchidas verticalmente, em ordem crescente pela data de vencimento.
</t>
    </r>
    <r>
      <rPr>
        <b/>
        <sz val="10"/>
        <rFont val="Arial"/>
        <family val="2"/>
      </rPr>
      <t>Obs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.:</t>
    </r>
    <r>
      <rPr>
        <sz val="10"/>
        <rFont val="Arial"/>
        <family val="2"/>
      </rPr>
      <t xml:space="preserve"> Uma vez preenchidas, as linhas NÃO poderão ser excluídas, devendo, contudo, ser atualizado o campo PAGAMENTO DE MULTAS E JUROS.</t>
    </r>
  </si>
  <si>
    <r>
      <t xml:space="preserve">Unidade Compradora/Contratante </t>
    </r>
    <r>
      <rPr>
        <b/>
        <vertAlign val="superscript"/>
        <sz val="10"/>
        <rFont val="Arial"/>
        <family val="2"/>
      </rPr>
      <t>2</t>
    </r>
  </si>
  <si>
    <t>Este quadro só deverá ser preenchido após o efetivo pagamento para fins de registro e acompanhamento.</t>
  </si>
  <si>
    <t>Atualização em 02/01/2019 (§ 4º do art. 5º da IN CODESP Nº 01/2018)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</si>
</sst>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mmm/yyyy"/>
    <numFmt numFmtId="179" formatCode="mmmm"/>
    <numFmt numFmtId="180" formatCode="#,##0.00;[Red]#,##0.00"/>
    <numFmt numFmtId="181" formatCode="dd/mm/yy"/>
    <numFmt numFmtId="182" formatCode="0.00_);[Red]\(0.00\)"/>
    <numFmt numFmtId="183" formatCode="dd/mm/yy;@"/>
    <numFmt numFmtId="184" formatCode="[$-416]mmmm\-yy;@"/>
    <numFmt numFmtId="185" formatCode="00000"/>
    <numFmt numFmtId="186" formatCode="00"/>
    <numFmt numFmtId="187" formatCode="&quot;R$ &quot;#,##0.00"/>
    <numFmt numFmtId="188" formatCode="[$-416]dddd\,\ d&quot; de &quot;mmmm&quot; de &quot;yyyy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[$-416]mmm\-yy;@"/>
    <numFmt numFmtId="194" formatCode="mmmm/yy"/>
    <numFmt numFmtId="195" formatCode="0.00;[Red]0.00"/>
    <numFmt numFmtId="196" formatCode="mm/yyyy"/>
    <numFmt numFmtId="197" formatCode="d/m;@"/>
    <numFmt numFmtId="198" formatCode="[$-416]d\-mmm\-yy;@"/>
    <numFmt numFmtId="199" formatCode="_-[$R$-416]* #,##0.00_-;\-[$R$-416]* #,##0.00_-;_-[$R$-416]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5"/>
      <name val="Arial"/>
      <family val="2"/>
    </font>
    <font>
      <b/>
      <sz val="15"/>
      <color indexed="9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b/>
      <sz val="17"/>
      <name val="Arial"/>
      <family val="2"/>
    </font>
    <font>
      <b/>
      <sz val="1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4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b/>
      <vertAlign val="subscript"/>
      <sz val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8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1" fillId="16" borderId="5" applyNumberFormat="0" applyAlignment="0" applyProtection="0"/>
    <xf numFmtId="17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0" fontId="6" fillId="0" borderId="0" xfId="0" applyNumberFormat="1" applyFont="1" applyFill="1" applyAlignment="1" applyProtection="1">
      <alignment/>
      <protection locked="0"/>
    </xf>
    <xf numFmtId="40" fontId="6" fillId="0" borderId="0" xfId="0" applyNumberFormat="1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177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16" borderId="12" xfId="0" applyFont="1" applyFill="1" applyBorder="1" applyAlignment="1" applyProtection="1">
      <alignment horizontal="center"/>
      <protection locked="0"/>
    </xf>
    <xf numFmtId="4" fontId="1" fillId="16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4" fontId="2" fillId="24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0" xfId="0" applyAlignment="1">
      <alignment/>
    </xf>
    <xf numFmtId="49" fontId="8" fillId="0" borderId="12" xfId="0" applyNumberFormat="1" applyFont="1" applyFill="1" applyBorder="1" applyAlignment="1">
      <alignment horizontal="center" vertical="center"/>
    </xf>
    <xf numFmtId="177" fontId="8" fillId="24" borderId="12" xfId="62" applyFont="1" applyFill="1" applyBorder="1" applyAlignment="1">
      <alignment/>
    </xf>
    <xf numFmtId="177" fontId="8" fillId="24" borderId="12" xfId="62" applyFont="1" applyFill="1" applyBorder="1" applyAlignment="1">
      <alignment horizontal="left"/>
    </xf>
    <xf numFmtId="177" fontId="8" fillId="24" borderId="12" xfId="62" applyFont="1" applyFill="1" applyBorder="1" applyAlignment="1">
      <alignment horizontal="right"/>
    </xf>
    <xf numFmtId="0" fontId="8" fillId="24" borderId="12" xfId="0" applyFont="1" applyFill="1" applyBorder="1" applyAlignment="1">
      <alignment horizontal="center"/>
    </xf>
    <xf numFmtId="177" fontId="8" fillId="24" borderId="12" xfId="62" applyFont="1" applyFill="1" applyBorder="1" applyAlignment="1">
      <alignment horizontal="center"/>
    </xf>
    <xf numFmtId="177" fontId="8" fillId="24" borderId="12" xfId="62" applyFont="1" applyFill="1" applyBorder="1" applyAlignment="1">
      <alignment horizontal="center" vertical="center"/>
    </xf>
    <xf numFmtId="177" fontId="8" fillId="24" borderId="18" xfId="62" applyFont="1" applyFill="1" applyBorder="1" applyAlignment="1">
      <alignment horizontal="left"/>
    </xf>
    <xf numFmtId="177" fontId="8" fillId="24" borderId="12" xfId="62" applyFont="1" applyFill="1" applyBorder="1" applyAlignment="1">
      <alignment/>
    </xf>
    <xf numFmtId="177" fontId="8" fillId="0" borderId="12" xfId="62" applyFont="1" applyFill="1" applyBorder="1" applyAlignment="1">
      <alignment horizontal="left"/>
    </xf>
    <xf numFmtId="177" fontId="8" fillId="0" borderId="12" xfId="62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177" fontId="8" fillId="0" borderId="12" xfId="62" applyFont="1" applyFill="1" applyBorder="1" applyAlignment="1">
      <alignment/>
    </xf>
    <xf numFmtId="0" fontId="0" fillId="0" borderId="16" xfId="0" applyBorder="1" applyAlignment="1" applyProtection="1">
      <alignment horizontal="left"/>
      <protection/>
    </xf>
    <xf numFmtId="49" fontId="8" fillId="0" borderId="0" xfId="0" applyNumberFormat="1" applyFont="1" applyFill="1" applyBorder="1" applyAlignment="1">
      <alignment/>
    </xf>
    <xf numFmtId="177" fontId="8" fillId="0" borderId="19" xfId="62" applyFont="1" applyFill="1" applyBorder="1" applyAlignment="1">
      <alignment/>
    </xf>
    <xf numFmtId="177" fontId="8" fillId="24" borderId="20" xfId="62" applyFont="1" applyFill="1" applyBorder="1" applyAlignment="1">
      <alignment horizontal="left"/>
    </xf>
    <xf numFmtId="177" fontId="8" fillId="0" borderId="19" xfId="62" applyFont="1" applyFill="1" applyBorder="1" applyAlignment="1">
      <alignment horizontal="right"/>
    </xf>
    <xf numFmtId="0" fontId="0" fillId="0" borderId="21" xfId="0" applyBorder="1" applyAlignment="1" applyProtection="1">
      <alignment/>
      <protection locked="0"/>
    </xf>
    <xf numFmtId="11" fontId="8" fillId="24" borderId="12" xfId="62" applyNumberFormat="1" applyFont="1" applyFill="1" applyBorder="1" applyAlignment="1">
      <alignment horizontal="center"/>
    </xf>
    <xf numFmtId="11" fontId="8" fillId="24" borderId="12" xfId="62" applyNumberFormat="1" applyFont="1" applyFill="1" applyBorder="1" applyAlignment="1">
      <alignment horizontal="center"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39" fontId="6" fillId="0" borderId="0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177" fontId="8" fillId="0" borderId="20" xfId="62" applyFont="1" applyFill="1" applyBorder="1" applyAlignment="1">
      <alignment horizontal="left"/>
    </xf>
    <xf numFmtId="11" fontId="8" fillId="0" borderId="12" xfId="62" applyNumberFormat="1" applyFont="1" applyFill="1" applyBorder="1" applyAlignment="1">
      <alignment horizontal="center"/>
    </xf>
    <xf numFmtId="11" fontId="8" fillId="0" borderId="12" xfId="62" applyNumberFormat="1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39" fontId="6" fillId="0" borderId="0" xfId="0" applyNumberFormat="1" applyFont="1" applyBorder="1" applyAlignment="1" applyProtection="1">
      <alignment/>
      <protection locked="0"/>
    </xf>
    <xf numFmtId="39" fontId="6" fillId="0" borderId="0" xfId="0" applyNumberFormat="1" applyFont="1" applyBorder="1" applyAlignment="1" applyProtection="1">
      <alignment horizontal="left"/>
      <protection locked="0"/>
    </xf>
    <xf numFmtId="17" fontId="8" fillId="24" borderId="18" xfId="0" applyNumberFormat="1" applyFont="1" applyFill="1" applyBorder="1" applyAlignment="1">
      <alignment horizontal="left" vertical="center"/>
    </xf>
    <xf numFmtId="17" fontId="8" fillId="24" borderId="25" xfId="0" applyNumberFormat="1" applyFont="1" applyFill="1" applyBorder="1" applyAlignment="1">
      <alignment horizontal="left" vertical="center"/>
    </xf>
    <xf numFmtId="17" fontId="10" fillId="0" borderId="11" xfId="0" applyNumberFormat="1" applyFont="1" applyBorder="1" applyAlignment="1" applyProtection="1">
      <alignment horizontal="left"/>
      <protection locked="0"/>
    </xf>
    <xf numFmtId="177" fontId="8" fillId="0" borderId="0" xfId="62" applyFont="1" applyFill="1" applyBorder="1" applyAlignment="1">
      <alignment horizontal="left"/>
    </xf>
    <xf numFmtId="0" fontId="8" fillId="24" borderId="26" xfId="0" applyFont="1" applyFill="1" applyBorder="1" applyAlignment="1">
      <alignment horizontal="center"/>
    </xf>
    <xf numFmtId="177" fontId="8" fillId="24" borderId="26" xfId="62" applyFont="1" applyFill="1" applyBorder="1" applyAlignment="1">
      <alignment horizontal="center"/>
    </xf>
    <xf numFmtId="177" fontId="8" fillId="24" borderId="26" xfId="62" applyFont="1" applyFill="1" applyBorder="1" applyAlignment="1">
      <alignment horizontal="center" vertical="center"/>
    </xf>
    <xf numFmtId="0" fontId="8" fillId="24" borderId="0" xfId="0" applyFont="1" applyFill="1" applyBorder="1" applyAlignment="1">
      <alignment/>
    </xf>
    <xf numFmtId="177" fontId="8" fillId="0" borderId="0" xfId="62" applyFont="1" applyBorder="1" applyAlignment="1">
      <alignment/>
    </xf>
    <xf numFmtId="177" fontId="8" fillId="24" borderId="0" xfId="62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77" fontId="8" fillId="24" borderId="0" xfId="62" applyFont="1" applyFill="1" applyBorder="1" applyAlignment="1">
      <alignment horizontal="center"/>
    </xf>
    <xf numFmtId="177" fontId="8" fillId="24" borderId="0" xfId="62" applyFont="1" applyFill="1" applyBorder="1" applyAlignment="1">
      <alignment horizontal="right"/>
    </xf>
    <xf numFmtId="177" fontId="8" fillId="24" borderId="0" xfId="62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7" fontId="8" fillId="24" borderId="27" xfId="62" applyFont="1" applyFill="1" applyBorder="1" applyAlignment="1">
      <alignment horizontal="left"/>
    </xf>
    <xf numFmtId="177" fontId="8" fillId="24" borderId="27" xfId="62" applyFont="1" applyFill="1" applyBorder="1" applyAlignment="1">
      <alignment/>
    </xf>
    <xf numFmtId="177" fontId="8" fillId="24" borderId="27" xfId="62" applyFont="1" applyFill="1" applyBorder="1" applyAlignment="1">
      <alignment/>
    </xf>
    <xf numFmtId="177" fontId="11" fillId="16" borderId="28" xfId="62" applyFont="1" applyFill="1" applyBorder="1" applyAlignment="1">
      <alignment horizontal="center"/>
    </xf>
    <xf numFmtId="177" fontId="8" fillId="24" borderId="27" xfId="62" applyFont="1" applyFill="1" applyBorder="1" applyAlignment="1">
      <alignment horizontal="right"/>
    </xf>
    <xf numFmtId="0" fontId="14" fillId="0" borderId="16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29" xfId="0" applyFont="1" applyBorder="1" applyAlignment="1" applyProtection="1">
      <alignment horizontal="left"/>
      <protection/>
    </xf>
    <xf numFmtId="17" fontId="13" fillId="0" borderId="11" xfId="0" applyNumberFormat="1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/>
      <protection locked="0"/>
    </xf>
    <xf numFmtId="0" fontId="12" fillId="0" borderId="21" xfId="0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 horizontal="left"/>
      <protection locked="0"/>
    </xf>
    <xf numFmtId="0" fontId="12" fillId="0" borderId="23" xfId="0" applyFont="1" applyBorder="1" applyAlignment="1" applyProtection="1">
      <alignment horizontal="left"/>
      <protection locked="0"/>
    </xf>
    <xf numFmtId="0" fontId="12" fillId="0" borderId="16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30" xfId="0" applyFont="1" applyBorder="1" applyAlignment="1" applyProtection="1">
      <alignment horizontal="left"/>
      <protection/>
    </xf>
    <xf numFmtId="4" fontId="15" fillId="24" borderId="31" xfId="62" applyNumberFormat="1" applyFont="1" applyFill="1" applyBorder="1" applyAlignment="1" applyProtection="1">
      <alignment horizontal="right"/>
      <protection/>
    </xf>
    <xf numFmtId="0" fontId="12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4" fillId="24" borderId="32" xfId="0" applyFont="1" applyFill="1" applyBorder="1" applyAlignment="1" applyProtection="1">
      <alignment/>
      <protection locked="0"/>
    </xf>
    <xf numFmtId="40" fontId="14" fillId="24" borderId="31" xfId="62" applyNumberFormat="1" applyFont="1" applyFill="1" applyBorder="1" applyAlignment="1" applyProtection="1">
      <alignment/>
      <protection locked="0"/>
    </xf>
    <xf numFmtId="0" fontId="14" fillId="24" borderId="32" xfId="0" applyFont="1" applyFill="1" applyBorder="1" applyAlignment="1">
      <alignment/>
    </xf>
    <xf numFmtId="4" fontId="15" fillId="24" borderId="31" xfId="62" applyNumberFormat="1" applyFont="1" applyFill="1" applyBorder="1" applyAlignment="1">
      <alignment horizontal="right"/>
    </xf>
    <xf numFmtId="39" fontId="14" fillId="24" borderId="31" xfId="62" applyNumberFormat="1" applyFont="1" applyFill="1" applyBorder="1" applyAlignment="1" applyProtection="1">
      <alignment/>
      <protection locked="0"/>
    </xf>
    <xf numFmtId="0" fontId="14" fillId="0" borderId="30" xfId="0" applyFont="1" applyBorder="1" applyAlignment="1">
      <alignment horizontal="left"/>
    </xf>
    <xf numFmtId="4" fontId="15" fillId="24" borderId="31" xfId="0" applyNumberFormat="1" applyFont="1" applyFill="1" applyBorder="1" applyAlignment="1">
      <alignment horizontal="right"/>
    </xf>
    <xf numFmtId="0" fontId="14" fillId="0" borderId="32" xfId="0" applyFont="1" applyFill="1" applyBorder="1" applyAlignment="1" applyProtection="1">
      <alignment/>
      <protection locked="0"/>
    </xf>
    <xf numFmtId="40" fontId="14" fillId="0" borderId="31" xfId="62" applyNumberFormat="1" applyFont="1" applyFill="1" applyBorder="1" applyAlignment="1" applyProtection="1">
      <alignment/>
      <protection locked="0"/>
    </xf>
    <xf numFmtId="0" fontId="15" fillId="24" borderId="32" xfId="0" applyFont="1" applyFill="1" applyBorder="1" applyAlignment="1">
      <alignment/>
    </xf>
    <xf numFmtId="0" fontId="12" fillId="16" borderId="32" xfId="0" applyFont="1" applyFill="1" applyBorder="1" applyAlignment="1" applyProtection="1">
      <alignment horizontal="center"/>
      <protection locked="0"/>
    </xf>
    <xf numFmtId="0" fontId="12" fillId="0" borderId="32" xfId="0" applyFont="1" applyFill="1" applyBorder="1" applyAlignment="1" applyProtection="1">
      <alignment horizontal="center"/>
      <protection locked="0"/>
    </xf>
    <xf numFmtId="40" fontId="12" fillId="0" borderId="31" xfId="62" applyNumberFormat="1" applyFont="1" applyFill="1" applyBorder="1" applyAlignment="1" applyProtection="1">
      <alignment/>
      <protection locked="0"/>
    </xf>
    <xf numFmtId="4" fontId="15" fillId="0" borderId="31" xfId="62" applyNumberFormat="1" applyFont="1" applyFill="1" applyBorder="1" applyAlignment="1">
      <alignment horizontal="right"/>
    </xf>
    <xf numFmtId="40" fontId="14" fillId="24" borderId="31" xfId="62" applyNumberFormat="1" applyFont="1" applyFill="1" applyBorder="1" applyAlignment="1" applyProtection="1">
      <alignment/>
      <protection/>
    </xf>
    <xf numFmtId="4" fontId="15" fillId="0" borderId="33" xfId="62" applyNumberFormat="1" applyFont="1" applyFill="1" applyBorder="1" applyAlignment="1">
      <alignment horizontal="right"/>
    </xf>
    <xf numFmtId="40" fontId="14" fillId="0" borderId="31" xfId="62" applyNumberFormat="1" applyFont="1" applyFill="1" applyBorder="1" applyAlignment="1">
      <alignment/>
    </xf>
    <xf numFmtId="0" fontId="14" fillId="0" borderId="32" xfId="0" applyFont="1" applyBorder="1" applyAlignment="1">
      <alignment/>
    </xf>
    <xf numFmtId="4" fontId="15" fillId="0" borderId="33" xfId="62" applyNumberFormat="1" applyFont="1" applyBorder="1" applyAlignment="1">
      <alignment horizontal="right"/>
    </xf>
    <xf numFmtId="0" fontId="14" fillId="0" borderId="34" xfId="0" applyFont="1" applyFill="1" applyBorder="1" applyAlignment="1" applyProtection="1">
      <alignment/>
      <protection locked="0"/>
    </xf>
    <xf numFmtId="40" fontId="14" fillId="0" borderId="33" xfId="62" applyNumberFormat="1" applyFont="1" applyFill="1" applyBorder="1" applyAlignment="1" applyProtection="1">
      <alignment/>
      <protection locked="0"/>
    </xf>
    <xf numFmtId="0" fontId="14" fillId="0" borderId="34" xfId="0" applyFont="1" applyBorder="1" applyAlignment="1" applyProtection="1">
      <alignment/>
      <protection locked="0"/>
    </xf>
    <xf numFmtId="4" fontId="15" fillId="0" borderId="33" xfId="62" applyNumberFormat="1" applyFont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16" borderId="35" xfId="0" applyFont="1" applyFill="1" applyBorder="1" applyAlignment="1" applyProtection="1">
      <alignment horizontal="center"/>
      <protection locked="0"/>
    </xf>
    <xf numFmtId="40" fontId="12" fillId="16" borderId="36" xfId="62" applyNumberFormat="1" applyFont="1" applyFill="1" applyBorder="1" applyAlignment="1" applyProtection="1">
      <alignment/>
      <protection locked="0"/>
    </xf>
    <xf numFmtId="4" fontId="12" fillId="16" borderId="36" xfId="0" applyNumberFormat="1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 locked="0"/>
    </xf>
    <xf numFmtId="177" fontId="14" fillId="0" borderId="0" xfId="0" applyNumberFormat="1" applyFont="1" applyBorder="1" applyAlignment="1" applyProtection="1">
      <alignment/>
      <protection locked="0"/>
    </xf>
    <xf numFmtId="4" fontId="14" fillId="24" borderId="31" xfId="0" applyNumberFormat="1" applyFont="1" applyFill="1" applyBorder="1" applyAlignment="1" applyProtection="1">
      <alignment/>
      <protection/>
    </xf>
    <xf numFmtId="0" fontId="14" fillId="24" borderId="32" xfId="0" applyFont="1" applyFill="1" applyBorder="1" applyAlignment="1" applyProtection="1">
      <alignment/>
      <protection/>
    </xf>
    <xf numFmtId="40" fontId="14" fillId="24" borderId="31" xfId="0" applyNumberFormat="1" applyFont="1" applyFill="1" applyBorder="1" applyAlignment="1">
      <alignment/>
    </xf>
    <xf numFmtId="40" fontId="14" fillId="0" borderId="31" xfId="0" applyNumberFormat="1" applyFont="1" applyFill="1" applyBorder="1" applyAlignment="1">
      <alignment/>
    </xf>
    <xf numFmtId="4" fontId="14" fillId="24" borderId="31" xfId="62" applyNumberFormat="1" applyFont="1" applyFill="1" applyBorder="1" applyAlignment="1" applyProtection="1">
      <alignment horizontal="right"/>
      <protection locked="0"/>
    </xf>
    <xf numFmtId="0" fontId="12" fillId="16" borderId="37" xfId="0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2" fillId="16" borderId="38" xfId="0" applyFont="1" applyFill="1" applyBorder="1" applyAlignment="1" applyProtection="1">
      <alignment horizontal="center"/>
      <protection locked="0"/>
    </xf>
    <xf numFmtId="39" fontId="12" fillId="16" borderId="39" xfId="62" applyNumberFormat="1" applyFont="1" applyFill="1" applyBorder="1" applyAlignment="1" applyProtection="1">
      <alignment/>
      <protection locked="0"/>
    </xf>
    <xf numFmtId="0" fontId="12" fillId="16" borderId="28" xfId="0" applyFont="1" applyFill="1" applyBorder="1" applyAlignment="1" applyProtection="1">
      <alignment horizontal="center"/>
      <protection locked="0"/>
    </xf>
    <xf numFmtId="40" fontId="12" fillId="16" borderId="28" xfId="62" applyNumberFormat="1" applyFont="1" applyFill="1" applyBorder="1" applyAlignment="1" applyProtection="1">
      <alignment/>
      <protection locked="0"/>
    </xf>
    <xf numFmtId="39" fontId="14" fillId="0" borderId="16" xfId="0" applyNumberFormat="1" applyFont="1" applyBorder="1" applyAlignment="1" applyProtection="1">
      <alignment/>
      <protection locked="0"/>
    </xf>
    <xf numFmtId="39" fontId="14" fillId="0" borderId="0" xfId="0" applyNumberFormat="1" applyFont="1" applyBorder="1" applyAlignment="1" applyProtection="1">
      <alignment/>
      <protection locked="0"/>
    </xf>
    <xf numFmtId="39" fontId="14" fillId="0" borderId="29" xfId="0" applyNumberFormat="1" applyFont="1" applyBorder="1" applyAlignment="1" applyProtection="1">
      <alignment/>
      <protection locked="0"/>
    </xf>
    <xf numFmtId="39" fontId="14" fillId="0" borderId="16" xfId="0" applyNumberFormat="1" applyFont="1" applyBorder="1" applyAlignment="1" applyProtection="1">
      <alignment horizontal="left"/>
      <protection locked="0"/>
    </xf>
    <xf numFmtId="39" fontId="14" fillId="0" borderId="0" xfId="0" applyNumberFormat="1" applyFont="1" applyBorder="1" applyAlignment="1" applyProtection="1">
      <alignment horizontal="center"/>
      <protection locked="0"/>
    </xf>
    <xf numFmtId="39" fontId="14" fillId="0" borderId="29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17" fillId="0" borderId="16" xfId="0" applyFont="1" applyBorder="1" applyAlignment="1" applyProtection="1">
      <alignment horizontal="left"/>
      <protection/>
    </xf>
    <xf numFmtId="177" fontId="15" fillId="0" borderId="31" xfId="62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 locked="0"/>
    </xf>
    <xf numFmtId="177" fontId="8" fillId="24" borderId="12" xfId="62" applyNumberFormat="1" applyFont="1" applyFill="1" applyBorder="1" applyAlignment="1">
      <alignment horizontal="left"/>
    </xf>
    <xf numFmtId="177" fontId="8" fillId="0" borderId="12" xfId="62" applyNumberFormat="1" applyFont="1" applyFill="1" applyBorder="1" applyAlignment="1">
      <alignment horizontal="left"/>
    </xf>
    <xf numFmtId="177" fontId="8" fillId="24" borderId="12" xfId="62" applyNumberFormat="1" applyFont="1" applyFill="1" applyBorder="1" applyAlignment="1">
      <alignment/>
    </xf>
    <xf numFmtId="177" fontId="0" fillId="0" borderId="12" xfId="62" applyNumberFormat="1" applyFont="1" applyFill="1" applyBorder="1" applyAlignment="1">
      <alignment horizontal="left"/>
    </xf>
    <xf numFmtId="177" fontId="8" fillId="0" borderId="19" xfId="62" applyNumberFormat="1" applyFont="1" applyFill="1" applyBorder="1" applyAlignment="1">
      <alignment horizontal="left"/>
    </xf>
    <xf numFmtId="177" fontId="8" fillId="0" borderId="12" xfId="62" applyNumberFormat="1" applyFont="1" applyFill="1" applyBorder="1" applyAlignment="1">
      <alignment/>
    </xf>
    <xf numFmtId="177" fontId="8" fillId="24" borderId="27" xfId="62" applyNumberFormat="1" applyFont="1" applyFill="1" applyBorder="1" applyAlignment="1">
      <alignment/>
    </xf>
    <xf numFmtId="0" fontId="16" fillId="0" borderId="10" xfId="0" applyFont="1" applyBorder="1" applyAlignment="1" applyProtection="1">
      <alignment/>
      <protection locked="0"/>
    </xf>
    <xf numFmtId="0" fontId="16" fillId="0" borderId="11" xfId="0" applyFont="1" applyBorder="1" applyAlignment="1" applyProtection="1">
      <alignment/>
      <protection locked="0"/>
    </xf>
    <xf numFmtId="17" fontId="18" fillId="0" borderId="11" xfId="0" applyNumberFormat="1" applyFont="1" applyBorder="1" applyAlignment="1" applyProtection="1">
      <alignment horizontal="left"/>
      <protection locked="0"/>
    </xf>
    <xf numFmtId="0" fontId="16" fillId="0" borderId="21" xfId="0" applyFont="1" applyBorder="1" applyAlignment="1" applyProtection="1">
      <alignment/>
      <protection locked="0"/>
    </xf>
    <xf numFmtId="0" fontId="16" fillId="16" borderId="28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16" xfId="0" applyFont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/>
      <protection locked="0"/>
    </xf>
    <xf numFmtId="0" fontId="17" fillId="0" borderId="19" xfId="0" applyFont="1" applyFill="1" applyBorder="1" applyAlignment="1">
      <alignment/>
    </xf>
    <xf numFmtId="40" fontId="17" fillId="0" borderId="19" xfId="62" applyNumberFormat="1" applyFont="1" applyFill="1" applyBorder="1" applyAlignment="1">
      <alignment/>
    </xf>
    <xf numFmtId="0" fontId="17" fillId="0" borderId="40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177" fontId="19" fillId="0" borderId="12" xfId="62" applyFont="1" applyFill="1" applyBorder="1" applyAlignment="1">
      <alignment horizontal="right"/>
    </xf>
    <xf numFmtId="0" fontId="17" fillId="0" borderId="31" xfId="0" applyFont="1" applyFill="1" applyBorder="1" applyAlignment="1">
      <alignment/>
    </xf>
    <xf numFmtId="40" fontId="17" fillId="0" borderId="12" xfId="62" applyNumberFormat="1" applyFont="1" applyFill="1" applyBorder="1" applyAlignment="1">
      <alignment/>
    </xf>
    <xf numFmtId="0" fontId="17" fillId="0" borderId="41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40" fontId="17" fillId="0" borderId="27" xfId="62" applyNumberFormat="1" applyFont="1" applyFill="1" applyBorder="1" applyAlignment="1">
      <alignment/>
    </xf>
    <xf numFmtId="0" fontId="16" fillId="16" borderId="42" xfId="0" applyFont="1" applyFill="1" applyBorder="1" applyAlignment="1">
      <alignment horizontal="center"/>
    </xf>
    <xf numFmtId="40" fontId="16" fillId="16" borderId="43" xfId="62" applyNumberFormat="1" applyFont="1" applyFill="1" applyBorder="1" applyAlignment="1">
      <alignment horizontal="right"/>
    </xf>
    <xf numFmtId="0" fontId="16" fillId="16" borderId="44" xfId="0" applyFont="1" applyFill="1" applyBorder="1" applyAlignment="1">
      <alignment horizontal="center"/>
    </xf>
    <xf numFmtId="49" fontId="17" fillId="0" borderId="23" xfId="0" applyNumberFormat="1" applyFont="1" applyFill="1" applyBorder="1" applyAlignment="1">
      <alignment horizontal="center" vertical="center"/>
    </xf>
    <xf numFmtId="0" fontId="17" fillId="0" borderId="23" xfId="0" applyFont="1" applyBorder="1" applyAlignment="1">
      <alignment/>
    </xf>
    <xf numFmtId="40" fontId="17" fillId="24" borderId="23" xfId="62" applyNumberFormat="1" applyFont="1" applyFill="1" applyBorder="1" applyAlignment="1">
      <alignment/>
    </xf>
    <xf numFmtId="0" fontId="17" fillId="0" borderId="23" xfId="0" applyFont="1" applyFill="1" applyBorder="1" applyAlignment="1">
      <alignment/>
    </xf>
    <xf numFmtId="49" fontId="16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40" fontId="16" fillId="0" borderId="0" xfId="0" applyNumberFormat="1" applyFont="1" applyFill="1" applyBorder="1" applyAlignment="1" applyProtection="1">
      <alignment horizontal="center"/>
      <protection locked="0"/>
    </xf>
    <xf numFmtId="0" fontId="17" fillId="0" borderId="22" xfId="0" applyFont="1" applyBorder="1" applyAlignment="1" applyProtection="1">
      <alignment/>
      <protection locked="0"/>
    </xf>
    <xf numFmtId="0" fontId="17" fillId="0" borderId="23" xfId="0" applyFont="1" applyBorder="1" applyAlignment="1" applyProtection="1">
      <alignment/>
      <protection locked="0"/>
    </xf>
    <xf numFmtId="0" fontId="17" fillId="0" borderId="17" xfId="0" applyFont="1" applyBorder="1" applyAlignment="1" applyProtection="1">
      <alignment/>
      <protection locked="0"/>
    </xf>
    <xf numFmtId="0" fontId="17" fillId="0" borderId="16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 locked="0"/>
    </xf>
    <xf numFmtId="0" fontId="17" fillId="0" borderId="13" xfId="0" applyFont="1" applyFill="1" applyBorder="1" applyAlignment="1" applyProtection="1">
      <alignment/>
      <protection locked="0"/>
    </xf>
    <xf numFmtId="0" fontId="17" fillId="0" borderId="13" xfId="0" applyFont="1" applyFill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24" xfId="0" applyFont="1" applyBorder="1" applyAlignment="1" applyProtection="1">
      <alignment/>
      <protection locked="0"/>
    </xf>
    <xf numFmtId="0" fontId="17" fillId="0" borderId="14" xfId="0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Fill="1" applyAlignment="1" applyProtection="1">
      <alignment/>
      <protection locked="0"/>
    </xf>
    <xf numFmtId="11" fontId="8" fillId="24" borderId="12" xfId="0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2" fillId="0" borderId="10" xfId="0" applyFont="1" applyBorder="1" applyAlignment="1" applyProtection="1">
      <alignment/>
      <protection locked="0"/>
    </xf>
    <xf numFmtId="177" fontId="21" fillId="16" borderId="37" xfId="62" applyFont="1" applyFill="1" applyBorder="1" applyAlignment="1" applyProtection="1">
      <alignment/>
      <protection locked="0"/>
    </xf>
    <xf numFmtId="177" fontId="12" fillId="16" borderId="31" xfId="62" applyFont="1" applyFill="1" applyBorder="1" applyAlignment="1" applyProtection="1">
      <alignment/>
      <protection locked="0"/>
    </xf>
    <xf numFmtId="49" fontId="17" fillId="0" borderId="45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left"/>
    </xf>
    <xf numFmtId="0" fontId="16" fillId="16" borderId="43" xfId="0" applyFont="1" applyFill="1" applyBorder="1" applyAlignment="1" applyProtection="1">
      <alignment horizontal="center"/>
      <protection locked="0"/>
    </xf>
    <xf numFmtId="40" fontId="16" fillId="16" borderId="43" xfId="0" applyNumberFormat="1" applyFont="1" applyFill="1" applyBorder="1" applyAlignment="1" applyProtection="1">
      <alignment horizontal="center"/>
      <protection locked="0"/>
    </xf>
    <xf numFmtId="0" fontId="16" fillId="16" borderId="44" xfId="0" applyFont="1" applyFill="1" applyBorder="1" applyAlignment="1" applyProtection="1">
      <alignment horizontal="center"/>
      <protection locked="0"/>
    </xf>
    <xf numFmtId="0" fontId="14" fillId="0" borderId="30" xfId="0" applyFont="1" applyFill="1" applyBorder="1" applyAlignment="1">
      <alignment horizontal="left"/>
    </xf>
    <xf numFmtId="40" fontId="6" fillId="0" borderId="18" xfId="62" applyNumberFormat="1" applyFont="1" applyFill="1" applyBorder="1" applyAlignment="1">
      <alignment/>
    </xf>
    <xf numFmtId="0" fontId="17" fillId="0" borderId="33" xfId="0" applyFont="1" applyFill="1" applyBorder="1" applyAlignment="1">
      <alignment/>
    </xf>
    <xf numFmtId="0" fontId="17" fillId="0" borderId="36" xfId="0" applyFont="1" applyFill="1" applyBorder="1" applyAlignment="1">
      <alignment/>
    </xf>
    <xf numFmtId="40" fontId="16" fillId="0" borderId="0" xfId="0" applyNumberFormat="1" applyFont="1" applyFill="1" applyBorder="1" applyAlignment="1" applyProtection="1">
      <alignment horizontal="right"/>
      <protection locked="0"/>
    </xf>
    <xf numFmtId="0" fontId="7" fillId="16" borderId="28" xfId="0" applyFont="1" applyFill="1" applyBorder="1" applyAlignment="1" applyProtection="1">
      <alignment/>
      <protection locked="0"/>
    </xf>
    <xf numFmtId="40" fontId="7" fillId="16" borderId="28" xfId="0" applyNumberFormat="1" applyFont="1" applyFill="1" applyBorder="1" applyAlignment="1" applyProtection="1">
      <alignment horizontal="right"/>
      <protection locked="0"/>
    </xf>
    <xf numFmtId="40" fontId="16" fillId="16" borderId="28" xfId="0" applyNumberFormat="1" applyFont="1" applyFill="1" applyBorder="1" applyAlignment="1" applyProtection="1">
      <alignment horizontal="center"/>
      <protection locked="0"/>
    </xf>
    <xf numFmtId="0" fontId="17" fillId="24" borderId="12" xfId="0" applyFont="1" applyFill="1" applyBorder="1" applyAlignment="1">
      <alignment horizontal="left"/>
    </xf>
    <xf numFmtId="40" fontId="17" fillId="24" borderId="12" xfId="62" applyNumberFormat="1" applyFont="1" applyFill="1" applyBorder="1" applyAlignment="1">
      <alignment horizontal="right"/>
    </xf>
    <xf numFmtId="49" fontId="17" fillId="24" borderId="12" xfId="0" applyNumberFormat="1" applyFont="1" applyFill="1" applyBorder="1" applyAlignment="1">
      <alignment horizontal="left"/>
    </xf>
    <xf numFmtId="40" fontId="17" fillId="24" borderId="12" xfId="0" applyNumberFormat="1" applyFont="1" applyFill="1" applyBorder="1" applyAlignment="1">
      <alignment horizontal="right"/>
    </xf>
    <xf numFmtId="17" fontId="17" fillId="24" borderId="12" xfId="0" applyNumberFormat="1" applyFont="1" applyFill="1" applyBorder="1" applyAlignment="1">
      <alignment horizontal="left"/>
    </xf>
    <xf numFmtId="49" fontId="17" fillId="24" borderId="27" xfId="0" applyNumberFormat="1" applyFont="1" applyFill="1" applyBorder="1" applyAlignment="1" applyProtection="1">
      <alignment horizontal="left"/>
      <protection locked="0"/>
    </xf>
    <xf numFmtId="0" fontId="17" fillId="24" borderId="27" xfId="0" applyFont="1" applyFill="1" applyBorder="1" applyAlignment="1">
      <alignment horizontal="left"/>
    </xf>
    <xf numFmtId="40" fontId="17" fillId="24" borderId="27" xfId="0" applyNumberFormat="1" applyFont="1" applyFill="1" applyBorder="1" applyAlignment="1">
      <alignment horizontal="right"/>
    </xf>
    <xf numFmtId="49" fontId="17" fillId="24" borderId="19" xfId="0" applyNumberFormat="1" applyFont="1" applyFill="1" applyBorder="1" applyAlignment="1">
      <alignment horizontal="center" vertical="center"/>
    </xf>
    <xf numFmtId="0" fontId="17" fillId="24" borderId="19" xfId="0" applyFont="1" applyFill="1" applyBorder="1" applyAlignment="1">
      <alignment horizontal="left"/>
    </xf>
    <xf numFmtId="40" fontId="17" fillId="24" borderId="19" xfId="62" applyNumberFormat="1" applyFont="1" applyFill="1" applyBorder="1" applyAlignment="1">
      <alignment horizontal="right"/>
    </xf>
    <xf numFmtId="17" fontId="17" fillId="24" borderId="19" xfId="0" applyNumberFormat="1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39" fillId="0" borderId="0" xfId="0" applyFont="1" applyFill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25" borderId="0" xfId="0" applyFont="1" applyFill="1" applyAlignment="1" applyProtection="1">
      <alignment/>
      <protection locked="0"/>
    </xf>
    <xf numFmtId="0" fontId="7" fillId="25" borderId="0" xfId="0" applyFont="1" applyFill="1" applyBorder="1" applyAlignment="1" applyProtection="1">
      <alignment horizontal="left"/>
      <protection locked="0"/>
    </xf>
    <xf numFmtId="0" fontId="39" fillId="25" borderId="46" xfId="0" applyFont="1" applyFill="1" applyBorder="1" applyAlignment="1" applyProtection="1">
      <alignment vertical="center"/>
      <protection locked="0"/>
    </xf>
    <xf numFmtId="0" fontId="6" fillId="25" borderId="0" xfId="0" applyFont="1" applyFill="1" applyBorder="1" applyAlignment="1" applyProtection="1">
      <alignment horizontal="center"/>
      <protection locked="0"/>
    </xf>
    <xf numFmtId="0" fontId="44" fillId="0" borderId="0" xfId="0" applyFont="1" applyAlignment="1" applyProtection="1">
      <alignment/>
      <protection locked="0"/>
    </xf>
    <xf numFmtId="0" fontId="7" fillId="25" borderId="10" xfId="0" applyFont="1" applyFill="1" applyBorder="1" applyAlignment="1" applyProtection="1">
      <alignment horizontal="left"/>
      <protection locked="0"/>
    </xf>
    <xf numFmtId="0" fontId="7" fillId="25" borderId="11" xfId="0" applyFont="1" applyFill="1" applyBorder="1" applyAlignment="1" applyProtection="1">
      <alignment horizontal="left"/>
      <protection locked="0"/>
    </xf>
    <xf numFmtId="0" fontId="7" fillId="25" borderId="21" xfId="0" applyFont="1" applyFill="1" applyBorder="1" applyAlignment="1" applyProtection="1">
      <alignment horizontal="left"/>
      <protection locked="0"/>
    </xf>
    <xf numFmtId="0" fontId="1" fillId="26" borderId="12" xfId="0" applyFont="1" applyFill="1" applyBorder="1" applyAlignment="1" applyProtection="1">
      <alignment horizontal="center" vertical="center" wrapText="1"/>
      <protection locked="0"/>
    </xf>
    <xf numFmtId="0" fontId="16" fillId="27" borderId="12" xfId="0" applyFont="1" applyFill="1" applyBorder="1" applyAlignment="1" applyProtection="1">
      <alignment horizontal="center" vertical="center"/>
      <protection locked="0"/>
    </xf>
    <xf numFmtId="0" fontId="16" fillId="27" borderId="12" xfId="0" applyFont="1" applyFill="1" applyBorder="1" applyAlignment="1" applyProtection="1">
      <alignment horizontal="center" vertical="center" wrapText="1"/>
      <protection locked="0"/>
    </xf>
    <xf numFmtId="40" fontId="16" fillId="27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0" xfId="0" applyFont="1" applyFill="1" applyBorder="1" applyAlignment="1" applyProtection="1">
      <alignment horizontal="center"/>
      <protection locked="0"/>
    </xf>
    <xf numFmtId="0" fontId="1" fillId="27" borderId="12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43" fillId="25" borderId="22" xfId="0" applyFont="1" applyFill="1" applyBorder="1" applyAlignment="1" applyProtection="1">
      <alignment horizontal="center" vertical="center"/>
      <protection locked="0"/>
    </xf>
    <xf numFmtId="0" fontId="43" fillId="25" borderId="23" xfId="0" applyFont="1" applyFill="1" applyBorder="1" applyAlignment="1" applyProtection="1">
      <alignment horizontal="center" vertical="center"/>
      <protection locked="0"/>
    </xf>
    <xf numFmtId="0" fontId="43" fillId="25" borderId="17" xfId="0" applyFont="1" applyFill="1" applyBorder="1" applyAlignment="1" applyProtection="1">
      <alignment horizontal="center" vertical="center"/>
      <protection locked="0"/>
    </xf>
    <xf numFmtId="0" fontId="39" fillId="25" borderId="0" xfId="0" applyFont="1" applyFill="1" applyBorder="1" applyAlignment="1" applyProtection="1">
      <alignment horizontal="center" vertical="center"/>
      <protection locked="0"/>
    </xf>
    <xf numFmtId="0" fontId="39" fillId="25" borderId="14" xfId="0" applyFont="1" applyFill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48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left"/>
      <protection locked="0"/>
    </xf>
    <xf numFmtId="0" fontId="16" fillId="0" borderId="21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16" borderId="42" xfId="0" applyFont="1" applyFill="1" applyBorder="1" applyAlignment="1" applyProtection="1">
      <alignment horizontal="center"/>
      <protection locked="0"/>
    </xf>
    <xf numFmtId="0" fontId="16" fillId="16" borderId="49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13" xfId="0" applyFont="1" applyFill="1" applyBorder="1" applyAlignment="1" applyProtection="1">
      <alignment horizontal="center"/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0" fontId="17" fillId="0" borderId="15" xfId="0" applyFont="1" applyFill="1" applyBorder="1" applyAlignment="1" applyProtection="1">
      <alignment horizontal="center"/>
      <protection locked="0"/>
    </xf>
    <xf numFmtId="0" fontId="17" fillId="0" borderId="14" xfId="0" applyFont="1" applyFill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0" borderId="23" xfId="0" applyFont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left"/>
      <protection locked="0"/>
    </xf>
    <xf numFmtId="0" fontId="16" fillId="0" borderId="11" xfId="0" applyFont="1" applyFill="1" applyBorder="1" applyAlignment="1" applyProtection="1">
      <alignment horizontal="left"/>
      <protection locked="0"/>
    </xf>
    <xf numFmtId="0" fontId="16" fillId="0" borderId="21" xfId="0" applyFont="1" applyFill="1" applyBorder="1" applyAlignment="1" applyProtection="1">
      <alignment horizontal="left"/>
      <protection locked="0"/>
    </xf>
    <xf numFmtId="0" fontId="7" fillId="16" borderId="42" xfId="0" applyFont="1" applyFill="1" applyBorder="1" applyAlignment="1" applyProtection="1">
      <alignment horizontal="center"/>
      <protection locked="0"/>
    </xf>
    <xf numFmtId="0" fontId="7" fillId="16" borderId="44" xfId="0" applyFont="1" applyFill="1" applyBorder="1" applyAlignment="1" applyProtection="1">
      <alignment horizontal="center"/>
      <protection locked="0"/>
    </xf>
    <xf numFmtId="0" fontId="16" fillId="16" borderId="43" xfId="0" applyFont="1" applyFill="1" applyBorder="1" applyAlignment="1" applyProtection="1">
      <alignment horizontal="center"/>
      <protection locked="0"/>
    </xf>
    <xf numFmtId="49" fontId="16" fillId="16" borderId="10" xfId="0" applyNumberFormat="1" applyFont="1" applyFill="1" applyBorder="1" applyAlignment="1">
      <alignment horizontal="center"/>
    </xf>
    <xf numFmtId="49" fontId="16" fillId="16" borderId="21" xfId="0" applyNumberFormat="1" applyFont="1" applyFill="1" applyBorder="1" applyAlignment="1">
      <alignment horizontal="center"/>
    </xf>
    <xf numFmtId="0" fontId="20" fillId="0" borderId="0" xfId="0" applyFont="1" applyAlignment="1" applyProtection="1">
      <alignment horizontal="center"/>
      <protection locked="0"/>
    </xf>
    <xf numFmtId="0" fontId="12" fillId="16" borderId="10" xfId="0" applyFont="1" applyFill="1" applyBorder="1" applyAlignment="1" applyProtection="1">
      <alignment horizontal="center"/>
      <protection locked="0"/>
    </xf>
    <xf numFmtId="0" fontId="12" fillId="16" borderId="21" xfId="0" applyFont="1" applyFill="1" applyBorder="1" applyAlignment="1" applyProtection="1">
      <alignment horizontal="center"/>
      <protection locked="0"/>
    </xf>
    <xf numFmtId="39" fontId="14" fillId="0" borderId="16" xfId="0" applyNumberFormat="1" applyFont="1" applyBorder="1" applyAlignment="1" applyProtection="1">
      <alignment horizontal="center"/>
      <protection locked="0"/>
    </xf>
    <xf numFmtId="39" fontId="14" fillId="0" borderId="0" xfId="0" applyNumberFormat="1" applyFont="1" applyBorder="1" applyAlignment="1" applyProtection="1">
      <alignment horizontal="center"/>
      <protection locked="0"/>
    </xf>
    <xf numFmtId="39" fontId="14" fillId="0" borderId="29" xfId="0" applyNumberFormat="1" applyFont="1" applyBorder="1" applyAlignment="1" applyProtection="1">
      <alignment horizontal="center"/>
      <protection locked="0"/>
    </xf>
    <xf numFmtId="0" fontId="14" fillId="0" borderId="50" xfId="0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14" fillId="0" borderId="51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52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12" fillId="16" borderId="53" xfId="0" applyFont="1" applyFill="1" applyBorder="1" applyAlignment="1" applyProtection="1">
      <alignment horizontal="center"/>
      <protection locked="0"/>
    </xf>
    <xf numFmtId="0" fontId="12" fillId="16" borderId="54" xfId="0" applyFont="1" applyFill="1" applyBorder="1" applyAlignment="1" applyProtection="1">
      <alignment horizontal="center"/>
      <protection locked="0"/>
    </xf>
    <xf numFmtId="39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4" fillId="0" borderId="22" xfId="0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center"/>
      <protection locked="0"/>
    </xf>
    <xf numFmtId="0" fontId="14" fillId="0" borderId="55" xfId="0" applyFont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29" xfId="0" applyFont="1" applyBorder="1" applyAlignment="1" applyProtection="1">
      <alignment horizontal="left"/>
      <protection/>
    </xf>
    <xf numFmtId="0" fontId="14" fillId="0" borderId="24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56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left"/>
      <protection locked="0"/>
    </xf>
    <xf numFmtId="0" fontId="12" fillId="16" borderId="22" xfId="0" applyFont="1" applyFill="1" applyBorder="1" applyAlignment="1" applyProtection="1">
      <alignment horizontal="center"/>
      <protection locked="0"/>
    </xf>
    <xf numFmtId="0" fontId="12" fillId="16" borderId="17" xfId="0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left"/>
      <protection locked="0"/>
    </xf>
    <xf numFmtId="0" fontId="12" fillId="0" borderId="11" xfId="0" applyFont="1" applyFill="1" applyBorder="1" applyAlignment="1" applyProtection="1">
      <alignment horizontal="left"/>
      <protection locked="0"/>
    </xf>
    <xf numFmtId="0" fontId="12" fillId="0" borderId="21" xfId="0" applyFont="1" applyFill="1" applyBorder="1" applyAlignment="1" applyProtection="1">
      <alignment horizontal="left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17" fontId="8" fillId="24" borderId="12" xfId="0" applyNumberFormat="1" applyFont="1" applyFill="1" applyBorder="1" applyAlignment="1">
      <alignment horizontal="left"/>
    </xf>
    <xf numFmtId="0" fontId="8" fillId="24" borderId="12" xfId="0" applyFont="1" applyFill="1" applyBorder="1" applyAlignment="1">
      <alignment horizontal="left"/>
    </xf>
    <xf numFmtId="0" fontId="8" fillId="24" borderId="26" xfId="0" applyFont="1" applyFill="1" applyBorder="1" applyAlignment="1">
      <alignment horizontal="left"/>
    </xf>
    <xf numFmtId="0" fontId="8" fillId="24" borderId="0" xfId="0" applyFont="1" applyFill="1" applyBorder="1" applyAlignment="1">
      <alignment horizontal="left"/>
    </xf>
    <xf numFmtId="0" fontId="8" fillId="24" borderId="18" xfId="0" applyFont="1" applyFill="1" applyBorder="1" applyAlignment="1">
      <alignment horizontal="left" vertical="center"/>
    </xf>
    <xf numFmtId="0" fontId="8" fillId="24" borderId="25" xfId="0" applyFont="1" applyFill="1" applyBorder="1" applyAlignment="1">
      <alignment horizontal="left" vertical="center"/>
    </xf>
    <xf numFmtId="17" fontId="8" fillId="24" borderId="18" xfId="0" applyNumberFormat="1" applyFont="1" applyFill="1" applyBorder="1" applyAlignment="1">
      <alignment horizontal="left" vertical="center"/>
    </xf>
    <xf numFmtId="17" fontId="8" fillId="24" borderId="25" xfId="0" applyNumberFormat="1" applyFont="1" applyFill="1" applyBorder="1" applyAlignment="1">
      <alignment horizontal="left" vertical="center"/>
    </xf>
    <xf numFmtId="17" fontId="8" fillId="0" borderId="18" xfId="0" applyNumberFormat="1" applyFont="1" applyFill="1" applyBorder="1" applyAlignment="1">
      <alignment horizontal="left" vertical="center"/>
    </xf>
    <xf numFmtId="17" fontId="8" fillId="0" borderId="25" xfId="0" applyNumberFormat="1" applyFont="1" applyFill="1" applyBorder="1" applyAlignment="1">
      <alignment horizontal="left" vertical="center"/>
    </xf>
    <xf numFmtId="17" fontId="8" fillId="24" borderId="18" xfId="0" applyNumberFormat="1" applyFont="1" applyFill="1" applyBorder="1" applyAlignment="1">
      <alignment horizontal="left"/>
    </xf>
    <xf numFmtId="17" fontId="8" fillId="24" borderId="25" xfId="0" applyNumberFormat="1" applyFont="1" applyFill="1" applyBorder="1" applyAlignment="1">
      <alignment horizontal="left"/>
    </xf>
    <xf numFmtId="0" fontId="8" fillId="24" borderId="18" xfId="0" applyFont="1" applyFill="1" applyBorder="1" applyAlignment="1">
      <alignment horizontal="left"/>
    </xf>
    <xf numFmtId="0" fontId="8" fillId="24" borderId="25" xfId="0" applyFont="1" applyFill="1" applyBorder="1" applyAlignment="1">
      <alignment horizontal="left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7" fillId="0" borderId="21" xfId="0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21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16" borderId="47" xfId="0" applyFont="1" applyFill="1" applyBorder="1" applyAlignment="1" applyProtection="1">
      <alignment horizontal="center" vertical="center"/>
      <protection locked="0"/>
    </xf>
    <xf numFmtId="0" fontId="1" fillId="16" borderId="48" xfId="0" applyFont="1" applyFill="1" applyBorder="1" applyAlignment="1" applyProtection="1">
      <alignment horizontal="center" vertical="center"/>
      <protection locked="0"/>
    </xf>
    <xf numFmtId="0" fontId="1" fillId="16" borderId="20" xfId="0" applyFont="1" applyFill="1" applyBorder="1" applyAlignment="1" applyProtection="1">
      <alignment horizontal="center" vertical="center"/>
      <protection locked="0"/>
    </xf>
    <xf numFmtId="0" fontId="1" fillId="16" borderId="57" xfId="0" applyFont="1" applyFill="1" applyBorder="1" applyAlignment="1" applyProtection="1">
      <alignment horizontal="center" vertical="center"/>
      <protection locked="0"/>
    </xf>
    <xf numFmtId="0" fontId="1" fillId="16" borderId="12" xfId="0" applyFont="1" applyFill="1" applyBorder="1" applyAlignment="1" applyProtection="1">
      <alignment horizontal="center"/>
      <protection locked="0"/>
    </xf>
    <xf numFmtId="0" fontId="1" fillId="16" borderId="27" xfId="0" applyFont="1" applyFill="1" applyBorder="1" applyAlignment="1" applyProtection="1">
      <alignment horizontal="center" vertical="center"/>
      <protection locked="0"/>
    </xf>
    <xf numFmtId="0" fontId="1" fillId="16" borderId="19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49" fontId="11" fillId="16" borderId="10" xfId="0" applyNumberFormat="1" applyFont="1" applyFill="1" applyBorder="1" applyAlignment="1">
      <alignment horizontal="center"/>
    </xf>
    <xf numFmtId="49" fontId="11" fillId="16" borderId="11" xfId="0" applyNumberFormat="1" applyFont="1" applyFill="1" applyBorder="1" applyAlignment="1">
      <alignment horizontal="center"/>
    </xf>
    <xf numFmtId="49" fontId="11" fillId="16" borderId="21" xfId="0" applyNumberFormat="1" applyFont="1" applyFill="1" applyBorder="1" applyAlignment="1">
      <alignment horizontal="center"/>
    </xf>
    <xf numFmtId="0" fontId="1" fillId="0" borderId="46" xfId="0" applyFont="1" applyBorder="1" applyAlignment="1" applyProtection="1">
      <alignment horizontal="center"/>
      <protection locked="0"/>
    </xf>
    <xf numFmtId="0" fontId="1" fillId="16" borderId="12" xfId="0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/>
      <protection locked="0"/>
    </xf>
    <xf numFmtId="49" fontId="6" fillId="0" borderId="12" xfId="0" applyNumberFormat="1" applyFont="1" applyFill="1" applyBorder="1" applyAlignment="1" applyProtection="1">
      <alignment horizontal="left"/>
      <protection locked="0"/>
    </xf>
    <xf numFmtId="49" fontId="17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/>
      <protection locked="0"/>
    </xf>
    <xf numFmtId="40" fontId="6" fillId="0" borderId="12" xfId="62" applyNumberFormat="1" applyFont="1" applyFill="1" applyBorder="1" applyAlignment="1" applyProtection="1">
      <alignment/>
      <protection locked="0"/>
    </xf>
    <xf numFmtId="49" fontId="7" fillId="27" borderId="12" xfId="0" applyNumberFormat="1" applyFont="1" applyFill="1" applyBorder="1" applyAlignment="1" applyProtection="1">
      <alignment horizontal="left" vertical="center"/>
      <protection locked="0"/>
    </xf>
    <xf numFmtId="176" fontId="7" fillId="27" borderId="12" xfId="47" applyFont="1" applyFill="1" applyBorder="1" applyAlignment="1" applyProtection="1">
      <alignment horizontal="left" vertical="center"/>
      <protection locked="0"/>
    </xf>
    <xf numFmtId="49" fontId="17" fillId="0" borderId="58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39" fontId="16" fillId="0" borderId="51" xfId="0" applyNumberFormat="1" applyFont="1" applyBorder="1" applyAlignment="1" applyProtection="1">
      <alignment horizontal="left" vertical="center"/>
      <protection locked="0"/>
    </xf>
    <xf numFmtId="39" fontId="16" fillId="0" borderId="0" xfId="0" applyNumberFormat="1" applyFont="1" applyBorder="1" applyAlignment="1" applyProtection="1">
      <alignment horizontal="left" vertical="center"/>
      <protection locked="0"/>
    </xf>
    <xf numFmtId="39" fontId="16" fillId="0" borderId="29" xfId="0" applyNumberFormat="1" applyFont="1" applyBorder="1" applyAlignment="1" applyProtection="1">
      <alignment horizontal="left" vertical="center"/>
      <protection locked="0"/>
    </xf>
    <xf numFmtId="39" fontId="16" fillId="0" borderId="20" xfId="0" applyNumberFormat="1" applyFont="1" applyBorder="1" applyAlignment="1" applyProtection="1">
      <alignment horizontal="left" vertical="center"/>
      <protection locked="0"/>
    </xf>
    <xf numFmtId="39" fontId="16" fillId="0" borderId="46" xfId="0" applyNumberFormat="1" applyFont="1" applyBorder="1" applyAlignment="1" applyProtection="1">
      <alignment horizontal="left" vertical="center"/>
      <protection locked="0"/>
    </xf>
    <xf numFmtId="39" fontId="16" fillId="0" borderId="57" xfId="0" applyNumberFormat="1" applyFont="1" applyBorder="1" applyAlignment="1" applyProtection="1">
      <alignment horizontal="left" vertical="center"/>
      <protection locked="0"/>
    </xf>
    <xf numFmtId="178" fontId="17" fillId="0" borderId="0" xfId="0" applyNumberFormat="1" applyFont="1" applyFill="1" applyBorder="1" applyAlignment="1" applyProtection="1">
      <alignment horizontal="left"/>
      <protection locked="0"/>
    </xf>
    <xf numFmtId="0" fontId="44" fillId="0" borderId="0" xfId="0" applyFont="1" applyAlignment="1" applyProtection="1">
      <alignment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03074353\Desktop\Reuni&#227;o%2012.12.2018\Formatar\Demonstrativos%20de%20Controle%20-%20Anexos\Documents%20and%20Settings\marco.PABSF\Meus%20documentos\Presta&#231;&#245;es%20de%20Contas%202008\AMA%20Ermelino%20Matarazzo\AMA%20Individual%20TAMI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PRESTA&#199;&#195;O%20DE%20CONTAS\PRESTA&#199;&#195;O%20DE%20CONTAS\Presta&#231;&#245;es%202008\S&#227;o%20Paulo\S%20Paulo%2012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Users\03074353\Desktop\Reuni&#227;o%2012.12.2018\Formatar\Demonstrativos%20de%20Controle%20-%20Anexos\Documents%20and%20Settings\Joel_Filho\Meus%20documentos\Presta&#231;&#245;es%20de%20Contas%202009\Ama's%20S&#227;o%20Paulo%20%20%20%20%20%20%20%20%20%20%20%20%20%20%20%20%2026.005-3\AMA'S%20S&#227;o%20Paulo%2012.2009%2026.005-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Users\03074353\Desktop\Reuni&#227;o%2012.12.2018\Formatar\Demonstrativos%20de%20Controle%20-%20Anexos\Documents%20and%20Settings\Joel_Filho\Meus%20documentos\Presta&#231;&#245;es%20de%20Contas%202009\Ama's%20S&#227;o%20Paulo%20%20%20%20%20%20%20%20%20%20%20%20%20%20%20%20%2026.005-3\AMA'S%20S&#227;o%20Paulo%2011.2009%2026.005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e"/>
      <sheetName val="Anexo 1"/>
      <sheetName val="Anexo 2"/>
      <sheetName val="Anexo 3"/>
      <sheetName val="Anexo 4"/>
      <sheetName val="Anexo 5"/>
      <sheetName val="Anexo 6"/>
      <sheetName val="Anexo 7"/>
      <sheetName val="ResumoAnual"/>
    </sheetNames>
    <sheetDataSet>
      <sheetData sheetId="0">
        <row r="2">
          <cell r="M2" t="str">
            <v>FGTS</v>
          </cell>
        </row>
        <row r="3">
          <cell r="M3" t="str">
            <v>IRRF</v>
          </cell>
        </row>
        <row r="4">
          <cell r="M4" t="str">
            <v>INSS</v>
          </cell>
        </row>
        <row r="5">
          <cell r="M5" t="str">
            <v>Sindicato</v>
          </cell>
        </row>
        <row r="6">
          <cell r="M6" t="str">
            <v>Folha</v>
          </cell>
        </row>
        <row r="7">
          <cell r="M7" t="str">
            <v>Recibo</v>
          </cell>
        </row>
        <row r="8">
          <cell r="M8" t="str">
            <v>PIS</v>
          </cell>
        </row>
        <row r="9">
          <cell r="M9" t="str">
            <v>Férias</v>
          </cell>
        </row>
        <row r="10">
          <cell r="M10" t="str">
            <v>Extrato</v>
          </cell>
        </row>
        <row r="11">
          <cell r="M11" t="str">
            <v>GRRF</v>
          </cell>
        </row>
        <row r="12">
          <cell r="M12" t="str">
            <v>NFº 01922</v>
          </cell>
        </row>
        <row r="13">
          <cell r="M13" t="str">
            <v>----------------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e"/>
      <sheetName val="Anexo 1"/>
      <sheetName val="Anexo 2"/>
      <sheetName val="Anexo 3"/>
      <sheetName val="Anexo 4 - Sudeste"/>
      <sheetName val="Anexo 4 - Norte"/>
      <sheetName val="Anexo 4 - Oeste"/>
      <sheetName val="Anexo 5"/>
      <sheetName val="Anexo 6"/>
      <sheetName val="Anexo 6.A"/>
      <sheetName val="Anexo 6.B"/>
      <sheetName val="Anexo 6.C"/>
      <sheetName val="Anexo 6.D"/>
      <sheetName val="Anexo 6.E"/>
      <sheetName val="Anexo 6.F"/>
      <sheetName val="Anexo 6.G"/>
      <sheetName val="Anexo 6.H"/>
      <sheetName val="Anexo 6.I"/>
      <sheetName val="Anexo 6.J"/>
      <sheetName val="Anexo 6.L"/>
      <sheetName val="Anexo 6.M"/>
      <sheetName val="Anexo 7"/>
      <sheetName val="ResumoAnual"/>
      <sheetName val="Anexo 5 (2) - Nov2008"/>
      <sheetName val="Anexo 4 - Oeste (2) - Nov2008"/>
      <sheetName val="Anexo 4 - Norte (2) - Nov2008"/>
      <sheetName val="Anexo 4 - Sudeste (2) - Nov2008"/>
      <sheetName val="Anexo 5 - Nov2008"/>
      <sheetName val="Anexo 4 - Oeste - Nov2008"/>
      <sheetName val="Anexo 4 - Norte - Nov2008"/>
      <sheetName val="Anexo 4 - Sudeste - Nov2008"/>
    </sheetNames>
    <sheetDataSet>
      <sheetData sheetId="0">
        <row r="2">
          <cell r="Q2" t="str">
            <v>UBS Recanto dos Humildes</v>
          </cell>
        </row>
        <row r="3">
          <cell r="Q3" t="str">
            <v>UBS Jd. Rosinha</v>
          </cell>
        </row>
        <row r="4">
          <cell r="Q4" t="str">
            <v>UBS Morro Doce </v>
          </cell>
        </row>
        <row r="5">
          <cell r="Q5" t="str">
            <v>UBS Morada do Sol</v>
          </cell>
        </row>
        <row r="6">
          <cell r="Q6" t="str">
            <v>UBS Elísio Teixeira Leite</v>
          </cell>
        </row>
        <row r="7">
          <cell r="Q7" t="str">
            <v>UBS Jd. Cidade Pirituba </v>
          </cell>
        </row>
        <row r="8">
          <cell r="Q8" t="str">
            <v>UBS Moinho Velho</v>
          </cell>
        </row>
        <row r="9">
          <cell r="Q9" t="str">
            <v>UBS União Vila de Taipas</v>
          </cell>
        </row>
        <row r="10">
          <cell r="Q10" t="str">
            <v>UBS Vila Maggi</v>
          </cell>
        </row>
        <row r="11">
          <cell r="Q11" t="str">
            <v>UBS Santo Elias</v>
          </cell>
        </row>
        <row r="12">
          <cell r="Q12" t="str">
            <v>UBS Vila Pirituba</v>
          </cell>
        </row>
        <row r="13">
          <cell r="Q13" t="str">
            <v>UBS Pq. Maria Domitília</v>
          </cell>
        </row>
        <row r="14">
          <cell r="Q14" t="str">
            <v>UBS Alpes do Jaraguá</v>
          </cell>
        </row>
        <row r="15">
          <cell r="Q15" t="str">
            <v>UBS City Jaraguá</v>
          </cell>
        </row>
        <row r="16">
          <cell r="Q16" t="str">
            <v>UBS Vila Ramos</v>
          </cell>
        </row>
        <row r="17">
          <cell r="Q17" t="str">
            <v>UBS Vila Souza/ Galvão</v>
          </cell>
        </row>
        <row r="18">
          <cell r="Q18" t="str">
            <v>UBS Vila Penteado</v>
          </cell>
        </row>
        <row r="19">
          <cell r="Q19" t="str">
            <v>UBS Espanhola </v>
          </cell>
        </row>
        <row r="20">
          <cell r="Q20" t="str">
            <v>UBS Ilza </v>
          </cell>
        </row>
        <row r="21">
          <cell r="Q21" t="str">
            <v>NASF Dra. Ilza</v>
          </cell>
        </row>
        <row r="22">
          <cell r="Q22" t="str">
            <v>NASF Vila Penteado </v>
          </cell>
        </row>
        <row r="23">
          <cell r="Q23" t="str">
            <v>NASF Galvão</v>
          </cell>
        </row>
        <row r="24">
          <cell r="Q24" t="str">
            <v>NASF Morada do Sol</v>
          </cell>
        </row>
        <row r="25">
          <cell r="Q25" t="str">
            <v>NASF City Jaraguá</v>
          </cell>
        </row>
        <row r="26">
          <cell r="Q26" t="str">
            <v>NASF Elísio Teixeira Leite </v>
          </cell>
        </row>
        <row r="27">
          <cell r="Q27" t="str">
            <v>NASF Vila Pirituba</v>
          </cell>
        </row>
        <row r="28">
          <cell r="Q28" t="str">
            <v>Coord. Norte</v>
          </cell>
        </row>
        <row r="29">
          <cell r="Q29" t="str">
            <v>----------------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e"/>
      <sheetName val="Anexo 1"/>
      <sheetName val="Anexo 2"/>
      <sheetName val="Anexo 3"/>
      <sheetName val="Anexo 4 - Sul"/>
      <sheetName val="Anexo 4 - Sudeste"/>
      <sheetName val="Anexo 4 - Leste"/>
      <sheetName val="Anexo 4 - Norte"/>
      <sheetName val="Anexo 4 - Centro "/>
      <sheetName val="Anexo 5"/>
      <sheetName val="Anexo 6"/>
      <sheetName val="Anexo 7"/>
      <sheetName val="ResumoAnual"/>
      <sheetName val="Anexo 4 - Centro  - Outubro2008"/>
      <sheetName val="Anexo 5 - Outubro2008"/>
      <sheetName val="Anexo 4 - Norte - Outubro2008"/>
      <sheetName val="Anexo 4 - Leste - Outubro2008"/>
      <sheetName val="Anexo 4 - Sudeste - Outubro2008"/>
      <sheetName val="Anexo 4 - Sul - Novembro2008"/>
      <sheetName val="Anexo 1 - Outubro2008"/>
    </sheetNames>
    <sheetDataSet>
      <sheetData sheetId="0">
        <row r="2">
          <cell r="W2" t="str">
            <v>AMA Jardim Mirna</v>
          </cell>
        </row>
        <row r="3">
          <cell r="W3" t="str">
            <v>AMA Jardim Castro Alves</v>
          </cell>
        </row>
        <row r="4">
          <cell r="W4" t="str">
            <v>AMA AE Pedreira</v>
          </cell>
        </row>
        <row r="5">
          <cell r="W5" t="str">
            <v>AMA Parque Santo Antonio</v>
          </cell>
        </row>
        <row r="6">
          <cell r="W6" t="str">
            <v>AMA Jardim Alfredo</v>
          </cell>
        </row>
        <row r="7">
          <cell r="W7" t="str">
            <v>AMA Veleiros</v>
          </cell>
        </row>
        <row r="8">
          <cell r="W8" t="str">
            <v>AMA Jardim Pirajussara</v>
          </cell>
        </row>
        <row r="9">
          <cell r="W9" t="str">
            <v>----------------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role"/>
      <sheetName val="Anexo 1"/>
      <sheetName val="Anexo 2"/>
      <sheetName val="Anexo 3"/>
      <sheetName val="Anexo 4 - Sul"/>
      <sheetName val="Anexo 4 - Sudeste"/>
      <sheetName val="Anexo 4 - Leste"/>
      <sheetName val="Anexo 4 - Norte"/>
      <sheetName val="Anexo 4 - Centro "/>
      <sheetName val="Anexo 5"/>
      <sheetName val="Anexo 6"/>
      <sheetName val="Anexo 7"/>
      <sheetName val="ResumoAnual"/>
      <sheetName val="Anexo 4 - Centro  - Outubro2008"/>
      <sheetName val="Anexo 5 - Outubro2008"/>
      <sheetName val="Anexo 4 - Norte - Outubro2008"/>
      <sheetName val="Anexo 4 - Leste - Outubro2008"/>
      <sheetName val="Anexo 4 - Sudeste - Outubro2008"/>
      <sheetName val="Anexo 4 - Sul - Novembro2008"/>
      <sheetName val="Anexo 1 - Outubro2008"/>
    </sheetNames>
    <sheetDataSet>
      <sheetData sheetId="0">
        <row r="2">
          <cell r="I2" t="str">
            <v>Pessoal e Reflexo</v>
          </cell>
        </row>
        <row r="3">
          <cell r="I3" t="str">
            <v>Operacionais</v>
          </cell>
        </row>
        <row r="4">
          <cell r="I4" t="str">
            <v>Recursos Enviados</v>
          </cell>
        </row>
        <row r="5">
          <cell r="I5" t="str">
            <v>Recursos Recebidos</v>
          </cell>
        </row>
        <row r="6">
          <cell r="I6" t="str">
            <v>Recursos Enviados Mês Anterior</v>
          </cell>
        </row>
        <row r="7">
          <cell r="I7" t="str">
            <v>Recursos Recebidos Mês Anterior</v>
          </cell>
        </row>
        <row r="8">
          <cell r="I8" t="str">
            <v>Outros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5">
    <tabColor rgb="FF00B050"/>
    <pageSetUpPr fitToPage="1"/>
  </sheetPr>
  <dimension ref="A1:X43"/>
  <sheetViews>
    <sheetView tabSelected="1" zoomScale="85" zoomScaleNormal="85" zoomScaleSheetLayoutView="57" zoomScalePageLayoutView="0" workbookViewId="0" topLeftCell="G1">
      <pane ySplit="14" topLeftCell="A27" activePane="bottomLeft" state="frozen"/>
      <selection pane="topLeft" activeCell="A1" sqref="A1"/>
      <selection pane="bottomLeft" activeCell="H39" sqref="H39"/>
    </sheetView>
  </sheetViews>
  <sheetFormatPr defaultColWidth="9.140625" defaultRowHeight="12.75"/>
  <cols>
    <col min="1" max="1" width="12.8515625" style="1" customWidth="1"/>
    <col min="2" max="2" width="14.00390625" style="12" customWidth="1"/>
    <col min="3" max="3" width="16.00390625" style="12" customWidth="1"/>
    <col min="4" max="4" width="16.7109375" style="1" customWidth="1"/>
    <col min="5" max="5" width="13.421875" style="1" customWidth="1"/>
    <col min="6" max="7" width="18.28125" style="1" customWidth="1"/>
    <col min="8" max="8" width="17.7109375" style="1" customWidth="1"/>
    <col min="9" max="9" width="13.7109375" style="1" customWidth="1"/>
    <col min="10" max="11" width="15.421875" style="1" customWidth="1"/>
    <col min="12" max="12" width="18.00390625" style="1" customWidth="1"/>
    <col min="13" max="13" width="16.8515625" style="1" customWidth="1"/>
    <col min="14" max="14" width="1.28515625" style="1" customWidth="1"/>
    <col min="15" max="15" width="20.8515625" style="1" bestFit="1" customWidth="1"/>
    <col min="16" max="16" width="17.00390625" style="1" customWidth="1"/>
    <col min="17" max="17" width="18.421875" style="1" customWidth="1"/>
    <col min="18" max="16384" width="9.140625" style="1" customWidth="1"/>
  </cols>
  <sheetData>
    <row r="1" spans="1:24" ht="18">
      <c r="A1" s="281" t="s">
        <v>237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59"/>
      <c r="S1" s="259"/>
      <c r="T1" s="259"/>
      <c r="U1" s="259"/>
      <c r="V1" s="259"/>
      <c r="W1" s="259"/>
      <c r="X1" s="259"/>
    </row>
    <row r="2" spans="1:17" ht="48" customHeight="1" thickBo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</row>
    <row r="3" spans="1:17" ht="21" customHeight="1" thickBot="1">
      <c r="A3" s="266" t="s">
        <v>234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8"/>
    </row>
    <row r="4" spans="1:17" ht="6.75" customHeight="1" thickBo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64"/>
      <c r="M4" s="261"/>
      <c r="N4" s="261"/>
      <c r="O4" s="261"/>
      <c r="P4" s="261"/>
      <c r="Q4" s="261"/>
    </row>
    <row r="5" spans="1:17" ht="16.5" thickBot="1">
      <c r="A5" s="266" t="s">
        <v>232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8"/>
    </row>
    <row r="6" spans="1:17" ht="6" customHeight="1" thickBot="1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1"/>
      <c r="O6" s="262"/>
      <c r="P6" s="262"/>
      <c r="Q6" s="262"/>
    </row>
    <row r="7" spans="1:17" ht="16.5" thickBot="1">
      <c r="A7" s="266" t="s">
        <v>236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8"/>
    </row>
    <row r="8" spans="1:17" ht="6" customHeight="1" thickBot="1">
      <c r="A8" s="273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64"/>
      <c r="M8" s="261"/>
      <c r="N8" s="261"/>
      <c r="O8" s="261"/>
      <c r="P8" s="261"/>
      <c r="Q8" s="261"/>
    </row>
    <row r="9" spans="1:17" ht="16.5" thickBot="1">
      <c r="A9" s="266" t="s">
        <v>233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8"/>
    </row>
    <row r="10" spans="1:17" ht="18" customHeight="1">
      <c r="A10" s="261"/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78" t="s">
        <v>235</v>
      </c>
      <c r="P10" s="279"/>
      <c r="Q10" s="280"/>
    </row>
    <row r="11" spans="1:17" ht="45" customHeight="1" thickBot="1">
      <c r="A11" s="261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75" t="s">
        <v>255</v>
      </c>
      <c r="P11" s="276"/>
      <c r="Q11" s="277"/>
    </row>
    <row r="12" spans="1:17" ht="5.25" customHeight="1">
      <c r="A12" s="261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3"/>
      <c r="P12" s="263"/>
      <c r="Q12" s="263"/>
    </row>
    <row r="13" spans="1:17" ht="14.25" customHeight="1">
      <c r="A13" s="274" t="s">
        <v>247</v>
      </c>
      <c r="B13" s="269" t="s">
        <v>254</v>
      </c>
      <c r="C13" s="274" t="s">
        <v>238</v>
      </c>
      <c r="D13" s="271" t="s">
        <v>239</v>
      </c>
      <c r="E13" s="271" t="s">
        <v>240</v>
      </c>
      <c r="F13" s="271" t="s">
        <v>241</v>
      </c>
      <c r="G13" s="271" t="s">
        <v>242</v>
      </c>
      <c r="H13" s="271" t="s">
        <v>243</v>
      </c>
      <c r="I13" s="272" t="s">
        <v>244</v>
      </c>
      <c r="J13" s="271" t="s">
        <v>245</v>
      </c>
      <c r="K13" s="271" t="s">
        <v>246</v>
      </c>
      <c r="L13" s="272" t="s">
        <v>248</v>
      </c>
      <c r="M13" s="270" t="s">
        <v>249</v>
      </c>
      <c r="O13" s="270" t="s">
        <v>250</v>
      </c>
      <c r="P13" s="270" t="s">
        <v>251</v>
      </c>
      <c r="Q13" s="270" t="s">
        <v>252</v>
      </c>
    </row>
    <row r="14" spans="1:17" ht="27.75" customHeight="1">
      <c r="A14" s="274"/>
      <c r="B14" s="269"/>
      <c r="C14" s="274"/>
      <c r="D14" s="271"/>
      <c r="E14" s="271"/>
      <c r="F14" s="271"/>
      <c r="G14" s="271"/>
      <c r="H14" s="271"/>
      <c r="I14" s="272"/>
      <c r="J14" s="271"/>
      <c r="K14" s="271"/>
      <c r="L14" s="272"/>
      <c r="M14" s="270"/>
      <c r="O14" s="270"/>
      <c r="P14" s="270"/>
      <c r="Q14" s="270"/>
    </row>
    <row r="15" spans="1:17" ht="15">
      <c r="A15" s="392"/>
      <c r="B15" s="392"/>
      <c r="C15" s="392"/>
      <c r="D15" s="393"/>
      <c r="E15" s="393"/>
      <c r="F15" s="393"/>
      <c r="G15" s="393"/>
      <c r="H15" s="393"/>
      <c r="I15" s="393"/>
      <c r="J15" s="393"/>
      <c r="K15" s="393"/>
      <c r="L15" s="394"/>
      <c r="M15" s="394"/>
      <c r="O15" s="394"/>
      <c r="P15" s="394"/>
      <c r="Q15" s="260"/>
    </row>
    <row r="16" spans="1:17" ht="15">
      <c r="A16" s="392"/>
      <c r="B16" s="392"/>
      <c r="C16" s="392"/>
      <c r="D16" s="393"/>
      <c r="E16" s="393"/>
      <c r="F16" s="393"/>
      <c r="G16" s="393"/>
      <c r="H16" s="393"/>
      <c r="I16" s="393"/>
      <c r="J16" s="393"/>
      <c r="K16" s="393"/>
      <c r="L16" s="395"/>
      <c r="M16" s="395"/>
      <c r="O16" s="395"/>
      <c r="P16" s="395"/>
      <c r="Q16" s="260"/>
    </row>
    <row r="17" spans="1:17" ht="15">
      <c r="A17" s="392"/>
      <c r="B17" s="396"/>
      <c r="C17" s="396"/>
      <c r="D17" s="393"/>
      <c r="E17" s="393"/>
      <c r="F17" s="393"/>
      <c r="G17" s="393"/>
      <c r="H17" s="393"/>
      <c r="I17" s="393"/>
      <c r="J17" s="393"/>
      <c r="K17" s="393"/>
      <c r="L17" s="395"/>
      <c r="M17" s="395"/>
      <c r="O17" s="395"/>
      <c r="P17" s="395"/>
      <c r="Q17" s="260"/>
    </row>
    <row r="18" spans="1:17" ht="15">
      <c r="A18" s="392"/>
      <c r="B18" s="396"/>
      <c r="C18" s="396"/>
      <c r="D18" s="393"/>
      <c r="E18" s="393"/>
      <c r="F18" s="393"/>
      <c r="G18" s="393"/>
      <c r="H18" s="393"/>
      <c r="I18" s="393"/>
      <c r="J18" s="393"/>
      <c r="K18" s="393"/>
      <c r="L18" s="395"/>
      <c r="M18" s="395"/>
      <c r="O18" s="395"/>
      <c r="P18" s="395"/>
      <c r="Q18" s="260"/>
    </row>
    <row r="19" spans="1:17" ht="15">
      <c r="A19" s="392"/>
      <c r="B19" s="396"/>
      <c r="C19" s="396"/>
      <c r="D19" s="393"/>
      <c r="E19" s="393"/>
      <c r="F19" s="393"/>
      <c r="G19" s="393"/>
      <c r="H19" s="393"/>
      <c r="I19" s="393"/>
      <c r="J19" s="393"/>
      <c r="K19" s="393"/>
      <c r="L19" s="395"/>
      <c r="M19" s="395"/>
      <c r="O19" s="395"/>
      <c r="P19" s="395"/>
      <c r="Q19" s="260"/>
    </row>
    <row r="20" spans="1:17" ht="15">
      <c r="A20" s="392"/>
      <c r="B20" s="396"/>
      <c r="C20" s="396"/>
      <c r="D20" s="393"/>
      <c r="E20" s="393"/>
      <c r="F20" s="393"/>
      <c r="G20" s="393"/>
      <c r="H20" s="393"/>
      <c r="I20" s="393"/>
      <c r="J20" s="393"/>
      <c r="K20" s="393"/>
      <c r="L20" s="395"/>
      <c r="M20" s="395"/>
      <c r="O20" s="395"/>
      <c r="P20" s="395"/>
      <c r="Q20" s="260"/>
    </row>
    <row r="21" spans="1:17" ht="15">
      <c r="A21" s="392"/>
      <c r="B21" s="396"/>
      <c r="C21" s="396"/>
      <c r="D21" s="393"/>
      <c r="E21" s="393"/>
      <c r="F21" s="393"/>
      <c r="G21" s="393"/>
      <c r="H21" s="393"/>
      <c r="I21" s="393"/>
      <c r="J21" s="393"/>
      <c r="K21" s="393"/>
      <c r="L21" s="395"/>
      <c r="M21" s="395"/>
      <c r="O21" s="395"/>
      <c r="P21" s="395"/>
      <c r="Q21" s="260"/>
    </row>
    <row r="22" spans="1:17" ht="15">
      <c r="A22" s="392"/>
      <c r="B22" s="396"/>
      <c r="C22" s="396"/>
      <c r="D22" s="392"/>
      <c r="E22" s="392"/>
      <c r="F22" s="392"/>
      <c r="G22" s="392"/>
      <c r="H22" s="392"/>
      <c r="I22" s="392"/>
      <c r="J22" s="392"/>
      <c r="K22" s="392"/>
      <c r="L22" s="395"/>
      <c r="M22" s="395"/>
      <c r="O22" s="395"/>
      <c r="P22" s="395"/>
      <c r="Q22" s="260"/>
    </row>
    <row r="23" spans="1:17" ht="15">
      <c r="A23" s="392"/>
      <c r="B23" s="396"/>
      <c r="C23" s="396"/>
      <c r="D23" s="392"/>
      <c r="E23" s="392"/>
      <c r="F23" s="392"/>
      <c r="G23" s="392"/>
      <c r="H23" s="392"/>
      <c r="I23" s="392"/>
      <c r="J23" s="392"/>
      <c r="K23" s="392"/>
      <c r="L23" s="397"/>
      <c r="M23" s="397"/>
      <c r="O23" s="397"/>
      <c r="P23" s="397"/>
      <c r="Q23" s="260"/>
    </row>
    <row r="24" spans="1:17" ht="15">
      <c r="A24" s="392"/>
      <c r="B24" s="396"/>
      <c r="C24" s="396"/>
      <c r="D24" s="392"/>
      <c r="E24" s="392"/>
      <c r="F24" s="392"/>
      <c r="G24" s="392"/>
      <c r="H24" s="392"/>
      <c r="I24" s="392"/>
      <c r="J24" s="392"/>
      <c r="K24" s="392"/>
      <c r="L24" s="397"/>
      <c r="M24" s="397"/>
      <c r="O24" s="397"/>
      <c r="P24" s="397"/>
      <c r="Q24" s="260"/>
    </row>
    <row r="25" spans="1:17" ht="15">
      <c r="A25" s="392"/>
      <c r="B25" s="396"/>
      <c r="C25" s="396"/>
      <c r="D25" s="392"/>
      <c r="E25" s="392"/>
      <c r="F25" s="392"/>
      <c r="G25" s="392"/>
      <c r="H25" s="392"/>
      <c r="I25" s="392"/>
      <c r="J25" s="392"/>
      <c r="K25" s="392"/>
      <c r="L25" s="397"/>
      <c r="M25" s="397"/>
      <c r="O25" s="397"/>
      <c r="P25" s="397"/>
      <c r="Q25" s="260"/>
    </row>
    <row r="26" spans="1:17" ht="15">
      <c r="A26" s="392"/>
      <c r="B26" s="396"/>
      <c r="C26" s="396"/>
      <c r="D26" s="392"/>
      <c r="E26" s="392"/>
      <c r="F26" s="392"/>
      <c r="G26" s="392"/>
      <c r="H26" s="392"/>
      <c r="I26" s="392"/>
      <c r="J26" s="392"/>
      <c r="K26" s="392"/>
      <c r="L26" s="395"/>
      <c r="M26" s="395"/>
      <c r="O26" s="395"/>
      <c r="P26" s="395"/>
      <c r="Q26" s="260"/>
    </row>
    <row r="27" spans="1:17" ht="15">
      <c r="A27" s="392"/>
      <c r="B27" s="396"/>
      <c r="C27" s="396"/>
      <c r="D27" s="392"/>
      <c r="E27" s="392"/>
      <c r="F27" s="392"/>
      <c r="G27" s="392"/>
      <c r="H27" s="392"/>
      <c r="I27" s="392"/>
      <c r="J27" s="392"/>
      <c r="K27" s="392"/>
      <c r="L27" s="398"/>
      <c r="M27" s="398"/>
      <c r="O27" s="398"/>
      <c r="P27" s="398"/>
      <c r="Q27" s="395"/>
    </row>
    <row r="28" spans="1:13" ht="15.75">
      <c r="A28" s="399" t="s">
        <v>197</v>
      </c>
      <c r="B28" s="399"/>
      <c r="C28" s="399"/>
      <c r="D28" s="399"/>
      <c r="E28" s="399"/>
      <c r="F28" s="399"/>
      <c r="G28" s="399"/>
      <c r="H28" s="399"/>
      <c r="I28" s="400">
        <f>SUM(I15:I27)</f>
        <v>0</v>
      </c>
      <c r="J28" s="399"/>
      <c r="K28" s="399"/>
      <c r="L28" s="399"/>
      <c r="M28" s="399"/>
    </row>
    <row r="29" spans="2:14" s="39" customFormat="1" ht="13.5" customHeight="1">
      <c r="B29" s="401"/>
      <c r="C29" s="402"/>
      <c r="L29" s="257"/>
      <c r="N29" s="1"/>
    </row>
    <row r="30" spans="1:13" ht="37.5" customHeight="1">
      <c r="A30" s="283" t="s">
        <v>253</v>
      </c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5"/>
    </row>
    <row r="31" spans="1:13" ht="15.75" customHeight="1">
      <c r="A31" s="403" t="s">
        <v>231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5"/>
    </row>
    <row r="32" spans="1:13" ht="15">
      <c r="A32" s="403"/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5"/>
    </row>
    <row r="33" spans="1:13" ht="15.75" customHeight="1">
      <c r="A33" s="403"/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5"/>
    </row>
    <row r="34" spans="1:13" ht="15">
      <c r="A34" s="403"/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5"/>
    </row>
    <row r="35" spans="1:13" ht="15.75" customHeight="1">
      <c r="A35" s="403"/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5"/>
    </row>
    <row r="36" spans="1:13" ht="15">
      <c r="A36" s="406"/>
      <c r="B36" s="407"/>
      <c r="C36" s="407"/>
      <c r="D36" s="407"/>
      <c r="E36" s="407"/>
      <c r="F36" s="407"/>
      <c r="G36" s="407"/>
      <c r="H36" s="407"/>
      <c r="I36" s="407"/>
      <c r="J36" s="407"/>
      <c r="K36" s="407"/>
      <c r="L36" s="407"/>
      <c r="M36" s="408"/>
    </row>
    <row r="37" spans="1:12" s="11" customFormat="1" ht="15.75">
      <c r="A37" s="265"/>
      <c r="L37" s="36"/>
    </row>
    <row r="38" spans="1:12" ht="15">
      <c r="A38" s="410" t="s">
        <v>256</v>
      </c>
      <c r="B38" s="258"/>
      <c r="C38" s="3"/>
      <c r="E38" s="3"/>
      <c r="F38" s="3"/>
      <c r="G38" s="3"/>
      <c r="H38" s="3"/>
      <c r="I38" s="3"/>
      <c r="J38" s="3"/>
      <c r="K38" s="3"/>
      <c r="L38" s="9"/>
    </row>
    <row r="39" spans="1:12" ht="15">
      <c r="A39" s="3"/>
      <c r="B39" s="258"/>
      <c r="D39" s="3"/>
      <c r="E39" s="3"/>
      <c r="F39" s="3"/>
      <c r="G39" s="3"/>
      <c r="H39" s="3"/>
      <c r="I39" s="3"/>
      <c r="J39" s="3"/>
      <c r="K39" s="3"/>
      <c r="L39" s="9"/>
    </row>
    <row r="40" spans="1:12" ht="15">
      <c r="A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">
      <c r="A41" s="3"/>
      <c r="D41" s="3"/>
      <c r="E41" s="3"/>
      <c r="F41" s="3"/>
      <c r="G41" s="3"/>
      <c r="H41" s="3"/>
      <c r="I41" s="3"/>
      <c r="J41" s="3"/>
      <c r="K41" s="3"/>
      <c r="L41" s="409"/>
    </row>
    <row r="42" spans="1:12" ht="15">
      <c r="A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5">
      <c r="A43" s="3"/>
      <c r="D43" s="3"/>
      <c r="E43" s="3"/>
      <c r="F43" s="3"/>
      <c r="G43" s="3"/>
      <c r="H43" s="3"/>
      <c r="I43" s="3"/>
      <c r="J43" s="3"/>
      <c r="K43" s="3"/>
      <c r="L43" s="3"/>
    </row>
  </sheetData>
  <sheetProtection password="C861" sheet="1" selectLockedCells="1"/>
  <mergeCells count="29">
    <mergeCell ref="A1:Q2"/>
    <mergeCell ref="J28:M28"/>
    <mergeCell ref="A30:M30"/>
    <mergeCell ref="A31:M36"/>
    <mergeCell ref="A9:Q9"/>
    <mergeCell ref="A7:Q7"/>
    <mergeCell ref="A28:H28"/>
    <mergeCell ref="Q13:Q14"/>
    <mergeCell ref="C13:C14"/>
    <mergeCell ref="G13:G14"/>
    <mergeCell ref="O13:O14"/>
    <mergeCell ref="P13:P14"/>
    <mergeCell ref="I13:I14"/>
    <mergeCell ref="A4:K4"/>
    <mergeCell ref="A8:K8"/>
    <mergeCell ref="A13:A14"/>
    <mergeCell ref="D13:D14"/>
    <mergeCell ref="O11:Q11"/>
    <mergeCell ref="O10:Q10"/>
    <mergeCell ref="A3:Q3"/>
    <mergeCell ref="A5:Q5"/>
    <mergeCell ref="B13:B14"/>
    <mergeCell ref="M13:M14"/>
    <mergeCell ref="H13:H14"/>
    <mergeCell ref="K13:K14"/>
    <mergeCell ref="E13:E14"/>
    <mergeCell ref="F13:F14"/>
    <mergeCell ref="J13:J14"/>
    <mergeCell ref="L13:L14"/>
  </mergeCells>
  <printOptions horizontalCentered="1"/>
  <pageMargins left="0.17" right="0.17" top="0.7480314960629921" bottom="0.7480314960629921" header="0.31496062992125984" footer="0.31496062992125984"/>
  <pageSetup fitToHeight="1" fitToWidth="1" horizontalDpi="600" verticalDpi="600" orientation="landscape" paperSize="9" scale="55" r:id="rId1"/>
  <headerFooter alignWithMargins="0">
    <oddHeader>&amp;L&amp;G&amp;R&amp;G</oddHeader>
  </headerFooter>
  <rowBreaks count="2" manualBreakCount="2">
    <brk id="36" max="4" man="1"/>
    <brk id="3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3"/>
  <dimension ref="A1:G41"/>
  <sheetViews>
    <sheetView zoomScale="85" zoomScaleNormal="85" zoomScalePageLayoutView="0" workbookViewId="0" topLeftCell="B1">
      <selection activeCell="E17" sqref="E17"/>
    </sheetView>
  </sheetViews>
  <sheetFormatPr defaultColWidth="9.140625" defaultRowHeight="12.75"/>
  <cols>
    <col min="1" max="1" width="10.57421875" style="1" customWidth="1"/>
    <col min="2" max="2" width="31.421875" style="1" customWidth="1"/>
    <col min="3" max="3" width="45.00390625" style="1" customWidth="1"/>
    <col min="4" max="4" width="40.00390625" style="1" customWidth="1"/>
    <col min="5" max="5" width="54.8515625" style="1" customWidth="1"/>
    <col min="6" max="16384" width="9.140625" style="1" customWidth="1"/>
  </cols>
  <sheetData>
    <row r="1" spans="1:7" ht="15.75">
      <c r="A1" s="290" t="s">
        <v>94</v>
      </c>
      <c r="B1" s="290"/>
      <c r="C1" s="290"/>
      <c r="D1" s="290"/>
      <c r="E1" s="290"/>
      <c r="F1" s="173"/>
      <c r="G1" s="173"/>
    </row>
    <row r="2" spans="1:5" ht="15.75" customHeight="1" thickBot="1">
      <c r="A2" s="298"/>
      <c r="B2" s="298"/>
      <c r="C2" s="298"/>
      <c r="D2" s="298"/>
      <c r="E2" s="298"/>
    </row>
    <row r="3" spans="1:6" ht="15.75" customHeight="1" thickBot="1">
      <c r="A3" s="287" t="s">
        <v>59</v>
      </c>
      <c r="B3" s="288"/>
      <c r="C3" s="288"/>
      <c r="D3" s="288"/>
      <c r="E3" s="289"/>
      <c r="F3" s="2"/>
    </row>
    <row r="4" spans="1:5" ht="6.75" customHeight="1" thickBot="1">
      <c r="A4" s="286"/>
      <c r="B4" s="286"/>
      <c r="C4" s="286"/>
      <c r="D4" s="286"/>
      <c r="E4" s="286"/>
    </row>
    <row r="5" spans="1:5" ht="16.5" thickBot="1">
      <c r="A5" s="300" t="e">
        <f>#REF!</f>
        <v>#REF!</v>
      </c>
      <c r="B5" s="301"/>
      <c r="C5" s="301"/>
      <c r="D5" s="301"/>
      <c r="E5" s="302"/>
    </row>
    <row r="6" spans="1:5" ht="6" customHeight="1" thickBot="1">
      <c r="A6" s="286"/>
      <c r="B6" s="286"/>
      <c r="C6" s="286"/>
      <c r="D6" s="286"/>
      <c r="E6" s="286"/>
    </row>
    <row r="7" spans="1:6" ht="16.5" thickBot="1">
      <c r="A7" s="181" t="e">
        <f>#REF!</f>
        <v>#REF!</v>
      </c>
      <c r="B7" s="182"/>
      <c r="C7" s="189"/>
      <c r="D7" s="183">
        <v>39783</v>
      </c>
      <c r="E7" s="184"/>
      <c r="F7" s="6"/>
    </row>
    <row r="8" spans="1:5" ht="6.75" customHeight="1" thickBot="1">
      <c r="A8" s="286"/>
      <c r="B8" s="286"/>
      <c r="C8" s="286"/>
      <c r="D8" s="286"/>
      <c r="E8" s="286"/>
    </row>
    <row r="9" spans="1:5" ht="15.75" customHeight="1" thickBot="1">
      <c r="A9" s="300" t="s">
        <v>68</v>
      </c>
      <c r="B9" s="301"/>
      <c r="C9" s="301"/>
      <c r="D9" s="301"/>
      <c r="E9" s="302"/>
    </row>
    <row r="10" spans="1:5" ht="6.75" customHeight="1" thickBot="1">
      <c r="A10" s="299"/>
      <c r="B10" s="299"/>
      <c r="C10" s="299"/>
      <c r="D10" s="299"/>
      <c r="E10" s="299"/>
    </row>
    <row r="11" spans="1:5" ht="16.5" thickBot="1">
      <c r="A11" s="291" t="s">
        <v>75</v>
      </c>
      <c r="B11" s="292"/>
      <c r="C11" s="185" t="s">
        <v>36</v>
      </c>
      <c r="D11" s="244" t="s">
        <v>35</v>
      </c>
      <c r="E11" s="185" t="s">
        <v>34</v>
      </c>
    </row>
    <row r="12" spans="1:5" ht="15">
      <c r="A12" s="253" t="s">
        <v>37</v>
      </c>
      <c r="B12" s="254" t="s">
        <v>29</v>
      </c>
      <c r="C12" s="254" t="s">
        <v>97</v>
      </c>
      <c r="D12" s="255">
        <v>-346525.02</v>
      </c>
      <c r="E12" s="256" t="s">
        <v>222</v>
      </c>
    </row>
    <row r="13" spans="1:5" ht="15">
      <c r="A13" s="253" t="s">
        <v>44</v>
      </c>
      <c r="B13" s="245" t="s">
        <v>29</v>
      </c>
      <c r="C13" s="245" t="s">
        <v>98</v>
      </c>
      <c r="D13" s="246" t="s">
        <v>211</v>
      </c>
      <c r="E13" s="245"/>
    </row>
    <row r="14" spans="1:5" ht="15">
      <c r="A14" s="253" t="s">
        <v>45</v>
      </c>
      <c r="B14" s="245" t="s">
        <v>29</v>
      </c>
      <c r="C14" s="245" t="s">
        <v>99</v>
      </c>
      <c r="D14" s="246">
        <v>-17649.56</v>
      </c>
      <c r="E14" s="245" t="s">
        <v>222</v>
      </c>
    </row>
    <row r="15" spans="1:5" ht="15">
      <c r="A15" s="253" t="s">
        <v>46</v>
      </c>
      <c r="B15" s="245" t="s">
        <v>29</v>
      </c>
      <c r="C15" s="245" t="s">
        <v>100</v>
      </c>
      <c r="D15" s="246">
        <v>-42766.69</v>
      </c>
      <c r="E15" s="245" t="s">
        <v>225</v>
      </c>
    </row>
    <row r="16" spans="1:5" ht="15">
      <c r="A16" s="253" t="s">
        <v>47</v>
      </c>
      <c r="B16" s="245" t="s">
        <v>29</v>
      </c>
      <c r="C16" s="245" t="s">
        <v>218</v>
      </c>
      <c r="D16" s="246">
        <v>-295.03</v>
      </c>
      <c r="E16" s="245" t="s">
        <v>226</v>
      </c>
    </row>
    <row r="17" spans="1:5" ht="15">
      <c r="A17" s="253" t="s">
        <v>48</v>
      </c>
      <c r="B17" s="245" t="s">
        <v>29</v>
      </c>
      <c r="C17" s="245" t="s">
        <v>218</v>
      </c>
      <c r="D17" s="246">
        <v>-600.79</v>
      </c>
      <c r="E17" s="249" t="s">
        <v>230</v>
      </c>
    </row>
    <row r="18" spans="1:5" ht="15">
      <c r="A18" s="253" t="s">
        <v>49</v>
      </c>
      <c r="B18" s="245" t="s">
        <v>29</v>
      </c>
      <c r="C18" s="245" t="s">
        <v>221</v>
      </c>
      <c r="D18" s="246">
        <v>-571.16</v>
      </c>
      <c r="E18" s="245" t="s">
        <v>226</v>
      </c>
    </row>
    <row r="19" spans="1:5" ht="15">
      <c r="A19" s="253" t="s">
        <v>50</v>
      </c>
      <c r="B19" s="245" t="s">
        <v>29</v>
      </c>
      <c r="C19" s="245" t="s">
        <v>101</v>
      </c>
      <c r="D19" s="246">
        <v>-5080.81</v>
      </c>
      <c r="E19" s="245" t="s">
        <v>222</v>
      </c>
    </row>
    <row r="20" spans="1:5" ht="15">
      <c r="A20" s="253" t="s">
        <v>51</v>
      </c>
      <c r="B20" s="245" t="s">
        <v>29</v>
      </c>
      <c r="C20" s="245" t="s">
        <v>102</v>
      </c>
      <c r="D20" s="246">
        <v>-40505.9</v>
      </c>
      <c r="E20" s="245" t="s">
        <v>222</v>
      </c>
    </row>
    <row r="21" spans="1:5" ht="15">
      <c r="A21" s="253" t="s">
        <v>52</v>
      </c>
      <c r="B21" s="245" t="s">
        <v>29</v>
      </c>
      <c r="C21" s="245" t="s">
        <v>103</v>
      </c>
      <c r="D21" s="246" t="s">
        <v>211</v>
      </c>
      <c r="E21" s="245"/>
    </row>
    <row r="22" spans="1:5" ht="15">
      <c r="A22" s="253" t="s">
        <v>53</v>
      </c>
      <c r="B22" s="245" t="s">
        <v>29</v>
      </c>
      <c r="C22" s="245" t="s">
        <v>224</v>
      </c>
      <c r="D22" s="246" t="s">
        <v>211</v>
      </c>
      <c r="E22" s="245"/>
    </row>
    <row r="23" spans="1:5" ht="15">
      <c r="A23" s="253" t="s">
        <v>54</v>
      </c>
      <c r="B23" s="245" t="s">
        <v>29</v>
      </c>
      <c r="C23" s="245" t="s">
        <v>104</v>
      </c>
      <c r="D23" s="246">
        <v>-3049.5</v>
      </c>
      <c r="E23" s="249" t="s">
        <v>229</v>
      </c>
    </row>
    <row r="24" spans="1:5" ht="15">
      <c r="A24" s="253" t="s">
        <v>105</v>
      </c>
      <c r="B24" s="245" t="s">
        <v>29</v>
      </c>
      <c r="C24" s="245" t="s">
        <v>106</v>
      </c>
      <c r="D24" s="246">
        <v>-7260</v>
      </c>
      <c r="E24" s="245" t="s">
        <v>227</v>
      </c>
    </row>
    <row r="25" spans="1:5" ht="15">
      <c r="A25" s="253" t="s">
        <v>107</v>
      </c>
      <c r="B25" s="245" t="s">
        <v>29</v>
      </c>
      <c r="C25" s="245" t="s">
        <v>108</v>
      </c>
      <c r="D25" s="246">
        <v>-17490</v>
      </c>
      <c r="E25" s="245" t="s">
        <v>228</v>
      </c>
    </row>
    <row r="26" spans="1:5" ht="15">
      <c r="A26" s="253" t="s">
        <v>58</v>
      </c>
      <c r="B26" s="247" t="s">
        <v>29</v>
      </c>
      <c r="C26" s="245" t="s">
        <v>223</v>
      </c>
      <c r="D26" s="248">
        <f>-(100000)</f>
        <v>-100000</v>
      </c>
      <c r="E26" s="249" t="s">
        <v>222</v>
      </c>
    </row>
    <row r="27" spans="1:5" s="9" customFormat="1" ht="15.75" thickBot="1">
      <c r="A27" s="253" t="s">
        <v>179</v>
      </c>
      <c r="B27" s="250" t="s">
        <v>29</v>
      </c>
      <c r="C27" s="251" t="s">
        <v>223</v>
      </c>
      <c r="D27" s="252">
        <v>-850000</v>
      </c>
      <c r="E27" s="251" t="s">
        <v>222</v>
      </c>
    </row>
    <row r="28" spans="1:5" s="39" customFormat="1" ht="17.25" customHeight="1" thickBot="1">
      <c r="A28" s="303" t="s">
        <v>21</v>
      </c>
      <c r="B28" s="304"/>
      <c r="C28" s="242"/>
      <c r="D28" s="243">
        <f>SUM(D12:D27)</f>
        <v>-1431794.46</v>
      </c>
      <c r="E28" s="185"/>
    </row>
    <row r="29" spans="1:5" s="39" customFormat="1" ht="15.75" customHeight="1">
      <c r="A29" s="209"/>
      <c r="B29" s="209"/>
      <c r="C29" s="210"/>
      <c r="D29" s="241"/>
      <c r="E29" s="210"/>
    </row>
    <row r="30" spans="1:5" s="39" customFormat="1" ht="15.75" customHeight="1" thickBot="1">
      <c r="A30" s="209"/>
      <c r="B30" s="209"/>
      <c r="C30" s="210"/>
      <c r="D30" s="241"/>
      <c r="E30" s="210"/>
    </row>
    <row r="31" spans="1:5" ht="15">
      <c r="A31" s="212"/>
      <c r="B31" s="213"/>
      <c r="C31" s="213"/>
      <c r="D31" s="214"/>
      <c r="E31" s="295"/>
    </row>
    <row r="32" spans="1:5" ht="15.75" customHeight="1">
      <c r="A32" s="215" t="e">
        <f>#REF!</f>
        <v>#REF!</v>
      </c>
      <c r="B32" s="216"/>
      <c r="C32" s="216"/>
      <c r="D32" s="217"/>
      <c r="E32" s="294"/>
    </row>
    <row r="33" spans="1:5" ht="15">
      <c r="A33" s="219"/>
      <c r="B33" s="186"/>
      <c r="C33" s="186"/>
      <c r="D33" s="220"/>
      <c r="E33" s="294"/>
    </row>
    <row r="34" spans="1:5" ht="15">
      <c r="A34" s="219"/>
      <c r="B34" s="186"/>
      <c r="C34" s="186"/>
      <c r="D34" s="220"/>
      <c r="E34" s="294"/>
    </row>
    <row r="35" spans="1:5" ht="15">
      <c r="A35" s="171" t="s">
        <v>110</v>
      </c>
      <c r="B35" s="186"/>
      <c r="C35" s="293" t="s">
        <v>62</v>
      </c>
      <c r="D35" s="294"/>
      <c r="E35" s="294"/>
    </row>
    <row r="36" spans="1:5" ht="15">
      <c r="A36" s="187" t="s">
        <v>111</v>
      </c>
      <c r="B36" s="186"/>
      <c r="C36" s="293" t="s">
        <v>67</v>
      </c>
      <c r="D36" s="294"/>
      <c r="E36" s="294"/>
    </row>
    <row r="37" spans="1:5" ht="15">
      <c r="A37" s="188" t="s">
        <v>112</v>
      </c>
      <c r="B37" s="186"/>
      <c r="C37" s="221"/>
      <c r="D37" s="218"/>
      <c r="E37" s="294"/>
    </row>
    <row r="38" spans="1:5" ht="15.75" thickBot="1">
      <c r="A38" s="222"/>
      <c r="B38" s="223"/>
      <c r="C38" s="297"/>
      <c r="D38" s="296"/>
      <c r="E38" s="296"/>
    </row>
    <row r="39" spans="1:5" s="11" customFormat="1" ht="15.75">
      <c r="A39" s="224"/>
      <c r="B39" s="225"/>
      <c r="C39" s="226"/>
      <c r="D39" s="225"/>
      <c r="E39" s="226"/>
    </row>
    <row r="40" spans="2:5" ht="15">
      <c r="B40" s="35"/>
      <c r="C40" s="36"/>
      <c r="D40" s="35"/>
      <c r="E40" s="36"/>
    </row>
    <row r="41" spans="2:5" ht="15">
      <c r="B41" s="35"/>
      <c r="C41" s="36"/>
      <c r="D41" s="35"/>
      <c r="E41" s="36"/>
    </row>
  </sheetData>
  <sheetProtection/>
  <mergeCells count="15">
    <mergeCell ref="A4:E4"/>
    <mergeCell ref="A10:E10"/>
    <mergeCell ref="A9:E9"/>
    <mergeCell ref="A28:B28"/>
    <mergeCell ref="A5:E5"/>
    <mergeCell ref="A6:E6"/>
    <mergeCell ref="A3:E3"/>
    <mergeCell ref="A8:E8"/>
    <mergeCell ref="A1:E1"/>
    <mergeCell ref="A11:B11"/>
    <mergeCell ref="C35:D35"/>
    <mergeCell ref="E31:E38"/>
    <mergeCell ref="C38:D38"/>
    <mergeCell ref="C36:D36"/>
    <mergeCell ref="A2:E2"/>
  </mergeCells>
  <dataValidations count="1">
    <dataValidation type="list" allowBlank="1" showInputMessage="1" showErrorMessage="1" sqref="B29:B380 B12:B25">
      <formula1>NATUREZA_DC</formula1>
    </dataValidation>
  </dataValidations>
  <printOptions horizontalCentered="1"/>
  <pageMargins left="0.2" right="0.2" top="0.47" bottom="0.393700787401575" header="0.11811023622047198" footer="0.511811023622047"/>
  <pageSetup horizontalDpi="600" verticalDpi="600" orientation="landscape" paperSize="9" scale="79" r:id="rId3"/>
  <headerFooter alignWithMargins="0">
    <oddHeader>&amp;L&amp;G&amp;R&amp;G</oddHeader>
  </headerFooter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2"/>
  <dimension ref="A1:G42"/>
  <sheetViews>
    <sheetView zoomScale="85" zoomScaleNormal="85" zoomScalePageLayoutView="0" workbookViewId="0" topLeftCell="A1">
      <selection activeCell="A29" sqref="A29"/>
    </sheetView>
  </sheetViews>
  <sheetFormatPr defaultColWidth="9.140625" defaultRowHeight="12.75"/>
  <cols>
    <col min="1" max="1" width="10.57421875" style="1" customWidth="1"/>
    <col min="2" max="2" width="31.421875" style="1" customWidth="1"/>
    <col min="3" max="3" width="45.00390625" style="1" customWidth="1"/>
    <col min="4" max="4" width="40.00390625" style="1" customWidth="1"/>
    <col min="5" max="5" width="54.8515625" style="1" customWidth="1"/>
    <col min="6" max="16384" width="9.140625" style="1" customWidth="1"/>
  </cols>
  <sheetData>
    <row r="1" spans="1:7" ht="15.75">
      <c r="A1" s="290" t="s">
        <v>94</v>
      </c>
      <c r="B1" s="290"/>
      <c r="C1" s="290"/>
      <c r="D1" s="290"/>
      <c r="E1" s="290"/>
      <c r="F1" s="173"/>
      <c r="G1" s="173"/>
    </row>
    <row r="2" spans="1:5" ht="15.75" customHeight="1" thickBot="1">
      <c r="A2" s="298"/>
      <c r="B2" s="298"/>
      <c r="C2" s="298"/>
      <c r="D2" s="298"/>
      <c r="E2" s="298"/>
    </row>
    <row r="3" spans="1:6" ht="15.75" customHeight="1" thickBot="1">
      <c r="A3" s="287" t="s">
        <v>59</v>
      </c>
      <c r="B3" s="288"/>
      <c r="C3" s="288"/>
      <c r="D3" s="288"/>
      <c r="E3" s="289"/>
      <c r="F3" s="2"/>
    </row>
    <row r="4" spans="1:5" ht="6.75" customHeight="1" thickBot="1">
      <c r="A4" s="286"/>
      <c r="B4" s="286"/>
      <c r="C4" s="286"/>
      <c r="D4" s="286"/>
      <c r="E4" s="286"/>
    </row>
    <row r="5" spans="1:5" ht="16.5" thickBot="1">
      <c r="A5" s="300" t="e">
        <f>#REF!</f>
        <v>#REF!</v>
      </c>
      <c r="B5" s="301"/>
      <c r="C5" s="301"/>
      <c r="D5" s="301"/>
      <c r="E5" s="302"/>
    </row>
    <row r="6" spans="1:5" ht="6" customHeight="1" thickBot="1">
      <c r="A6" s="286"/>
      <c r="B6" s="286"/>
      <c r="C6" s="286"/>
      <c r="D6" s="286"/>
      <c r="E6" s="286"/>
    </row>
    <row r="7" spans="1:6" ht="16.5" thickBot="1">
      <c r="A7" s="181" t="s">
        <v>205</v>
      </c>
      <c r="B7" s="182"/>
      <c r="C7" s="189"/>
      <c r="D7" s="183">
        <v>39753</v>
      </c>
      <c r="E7" s="184"/>
      <c r="F7" s="6"/>
    </row>
    <row r="8" spans="1:5" ht="6.75" customHeight="1" thickBot="1">
      <c r="A8" s="286"/>
      <c r="B8" s="286"/>
      <c r="C8" s="286"/>
      <c r="D8" s="286"/>
      <c r="E8" s="286"/>
    </row>
    <row r="9" spans="1:5" ht="15.75" customHeight="1" thickBot="1">
      <c r="A9" s="300" t="s">
        <v>68</v>
      </c>
      <c r="B9" s="301"/>
      <c r="C9" s="301"/>
      <c r="D9" s="301"/>
      <c r="E9" s="302"/>
    </row>
    <row r="10" spans="1:5" ht="6.75" customHeight="1" thickBot="1">
      <c r="A10" s="299"/>
      <c r="B10" s="299"/>
      <c r="C10" s="299"/>
      <c r="D10" s="299"/>
      <c r="E10" s="299"/>
    </row>
    <row r="11" spans="1:5" ht="16.5" thickBot="1">
      <c r="A11" s="291" t="s">
        <v>75</v>
      </c>
      <c r="B11" s="305"/>
      <c r="C11" s="234" t="s">
        <v>36</v>
      </c>
      <c r="D11" s="235" t="s">
        <v>35</v>
      </c>
      <c r="E11" s="236" t="s">
        <v>34</v>
      </c>
    </row>
    <row r="12" spans="1:5" ht="15">
      <c r="A12" s="232" t="s">
        <v>37</v>
      </c>
      <c r="B12" s="233" t="s">
        <v>29</v>
      </c>
      <c r="C12" s="190" t="s">
        <v>97</v>
      </c>
      <c r="D12" s="191">
        <v>-341638.75</v>
      </c>
      <c r="E12" s="192" t="s">
        <v>201</v>
      </c>
    </row>
    <row r="13" spans="1:5" ht="15">
      <c r="A13" s="232" t="s">
        <v>44</v>
      </c>
      <c r="B13" s="190" t="s">
        <v>29</v>
      </c>
      <c r="C13" s="193" t="s">
        <v>200</v>
      </c>
      <c r="D13" s="194">
        <v>-122627.88</v>
      </c>
      <c r="E13" s="195" t="s">
        <v>212</v>
      </c>
    </row>
    <row r="14" spans="1:5" ht="15">
      <c r="A14" s="232" t="s">
        <v>45</v>
      </c>
      <c r="B14" s="190" t="s">
        <v>29</v>
      </c>
      <c r="C14" s="193" t="s">
        <v>98</v>
      </c>
      <c r="D14" s="194" t="s">
        <v>211</v>
      </c>
      <c r="E14" s="195"/>
    </row>
    <row r="15" spans="1:5" ht="15">
      <c r="A15" s="232" t="s">
        <v>46</v>
      </c>
      <c r="B15" s="190" t="s">
        <v>29</v>
      </c>
      <c r="C15" s="193" t="s">
        <v>99</v>
      </c>
      <c r="D15" s="196">
        <v>-21876.43</v>
      </c>
      <c r="E15" s="195" t="s">
        <v>201</v>
      </c>
    </row>
    <row r="16" spans="1:5" ht="15">
      <c r="A16" s="232" t="s">
        <v>47</v>
      </c>
      <c r="B16" s="190" t="s">
        <v>29</v>
      </c>
      <c r="C16" s="193" t="s">
        <v>208</v>
      </c>
      <c r="D16" s="196">
        <v>-27675.8</v>
      </c>
      <c r="E16" s="195" t="s">
        <v>212</v>
      </c>
    </row>
    <row r="17" spans="1:5" ht="15">
      <c r="A17" s="232" t="s">
        <v>48</v>
      </c>
      <c r="B17" s="190" t="s">
        <v>29</v>
      </c>
      <c r="C17" s="193" t="s">
        <v>100</v>
      </c>
      <c r="D17" s="196">
        <v>-57278.59</v>
      </c>
      <c r="E17" s="195" t="s">
        <v>213</v>
      </c>
    </row>
    <row r="18" spans="1:5" ht="15">
      <c r="A18" s="232" t="s">
        <v>49</v>
      </c>
      <c r="B18" s="190" t="s">
        <v>29</v>
      </c>
      <c r="C18" s="193" t="s">
        <v>218</v>
      </c>
      <c r="D18" s="196">
        <v>-6747.38</v>
      </c>
      <c r="E18" s="195" t="s">
        <v>215</v>
      </c>
    </row>
    <row r="19" spans="1:5" ht="15">
      <c r="A19" s="232" t="s">
        <v>50</v>
      </c>
      <c r="B19" s="190" t="s">
        <v>29</v>
      </c>
      <c r="C19" s="193" t="s">
        <v>101</v>
      </c>
      <c r="D19" s="196">
        <v>-6150.22</v>
      </c>
      <c r="E19" s="195" t="s">
        <v>201</v>
      </c>
    </row>
    <row r="20" spans="1:5" ht="15">
      <c r="A20" s="232" t="s">
        <v>51</v>
      </c>
      <c r="B20" s="190" t="s">
        <v>29</v>
      </c>
      <c r="C20" s="193" t="s">
        <v>209</v>
      </c>
      <c r="D20" s="196">
        <v>-1967.14</v>
      </c>
      <c r="E20" s="195" t="s">
        <v>212</v>
      </c>
    </row>
    <row r="21" spans="1:5" ht="15">
      <c r="A21" s="232" t="s">
        <v>52</v>
      </c>
      <c r="B21" s="190" t="s">
        <v>29</v>
      </c>
      <c r="C21" s="193" t="s">
        <v>102</v>
      </c>
      <c r="D21" s="196">
        <v>-48992.49</v>
      </c>
      <c r="E21" s="195" t="s">
        <v>201</v>
      </c>
    </row>
    <row r="22" spans="1:5" ht="15">
      <c r="A22" s="232" t="s">
        <v>53</v>
      </c>
      <c r="B22" s="190" t="s">
        <v>29</v>
      </c>
      <c r="C22" s="193" t="s">
        <v>210</v>
      </c>
      <c r="D22" s="196">
        <v>-15742.23</v>
      </c>
      <c r="E22" s="195" t="s">
        <v>212</v>
      </c>
    </row>
    <row r="23" spans="1:5" ht="15">
      <c r="A23" s="232" t="s">
        <v>54</v>
      </c>
      <c r="B23" s="190" t="s">
        <v>29</v>
      </c>
      <c r="C23" s="193" t="s">
        <v>103</v>
      </c>
      <c r="D23" s="194">
        <v>-9140.42</v>
      </c>
      <c r="E23" s="195" t="s">
        <v>201</v>
      </c>
    </row>
    <row r="24" spans="1:5" ht="15">
      <c r="A24" s="232" t="s">
        <v>105</v>
      </c>
      <c r="B24" s="190" t="s">
        <v>29</v>
      </c>
      <c r="C24" s="193" t="s">
        <v>104</v>
      </c>
      <c r="D24" s="196">
        <v>-3120.2</v>
      </c>
      <c r="E24" s="195" t="s">
        <v>214</v>
      </c>
    </row>
    <row r="25" spans="1:5" ht="15">
      <c r="A25" s="232" t="s">
        <v>107</v>
      </c>
      <c r="B25" s="197" t="s">
        <v>29</v>
      </c>
      <c r="C25" s="193" t="s">
        <v>106</v>
      </c>
      <c r="D25" s="196">
        <v>-7854</v>
      </c>
      <c r="E25" s="195" t="s">
        <v>219</v>
      </c>
    </row>
    <row r="26" spans="1:5" ht="15">
      <c r="A26" s="232" t="s">
        <v>58</v>
      </c>
      <c r="B26" s="193" t="s">
        <v>29</v>
      </c>
      <c r="C26" s="198" t="s">
        <v>108</v>
      </c>
      <c r="D26" s="199">
        <v>-18025</v>
      </c>
      <c r="E26" s="239" t="s">
        <v>219</v>
      </c>
    </row>
    <row r="27" spans="1:5" ht="15.75" thickBot="1">
      <c r="A27" s="232">
        <v>16</v>
      </c>
      <c r="B27" s="193" t="s">
        <v>29</v>
      </c>
      <c r="C27" s="193" t="s">
        <v>109</v>
      </c>
      <c r="D27" s="238">
        <v>-250000</v>
      </c>
      <c r="E27" s="240" t="s">
        <v>216</v>
      </c>
    </row>
    <row r="28" spans="1:5" ht="16.5" thickBot="1">
      <c r="A28" s="306" t="s">
        <v>21</v>
      </c>
      <c r="B28" s="307"/>
      <c r="C28" s="200"/>
      <c r="D28" s="201">
        <f>SUM(D12:D27)</f>
        <v>-938836.5299999999</v>
      </c>
      <c r="E28" s="202"/>
    </row>
    <row r="29" spans="1:5" ht="15">
      <c r="A29" s="203"/>
      <c r="B29" s="204"/>
      <c r="C29" s="204"/>
      <c r="D29" s="205"/>
      <c r="E29" s="206"/>
    </row>
    <row r="30" spans="1:5" s="9" customFormat="1" ht="15.75">
      <c r="A30" s="207"/>
      <c r="B30" s="207"/>
      <c r="C30" s="208"/>
      <c r="D30" s="208"/>
      <c r="E30" s="208"/>
    </row>
    <row r="31" spans="1:5" s="39" customFormat="1" ht="21.75" customHeight="1" thickBot="1">
      <c r="A31" s="209"/>
      <c r="B31" s="209"/>
      <c r="C31" s="210"/>
      <c r="D31" s="211"/>
      <c r="E31" s="210"/>
    </row>
    <row r="32" spans="1:5" ht="15">
      <c r="A32" s="212"/>
      <c r="B32" s="213"/>
      <c r="C32" s="213"/>
      <c r="D32" s="214"/>
      <c r="E32" s="295"/>
    </row>
    <row r="33" spans="1:5" ht="15.75" customHeight="1">
      <c r="A33" s="215" t="e">
        <f>"São Paulo 15 de "&amp;VLOOKUP(MONTH(MES_ANEXO3)+1,#REF!,2,FALSE)&amp;" de 2008"</f>
        <v>#REF!</v>
      </c>
      <c r="B33" s="216"/>
      <c r="C33" s="216"/>
      <c r="D33" s="217"/>
      <c r="E33" s="294"/>
    </row>
    <row r="34" spans="1:5" ht="15">
      <c r="A34" s="219"/>
      <c r="B34" s="186"/>
      <c r="C34" s="186"/>
      <c r="D34" s="220"/>
      <c r="E34" s="294"/>
    </row>
    <row r="35" spans="1:5" ht="15">
      <c r="A35" s="219"/>
      <c r="B35" s="186"/>
      <c r="C35" s="186"/>
      <c r="D35" s="220"/>
      <c r="E35" s="294"/>
    </row>
    <row r="36" spans="1:5" ht="15">
      <c r="A36" s="171" t="s">
        <v>110</v>
      </c>
      <c r="B36" s="186"/>
      <c r="C36" s="293" t="s">
        <v>62</v>
      </c>
      <c r="D36" s="294"/>
      <c r="E36" s="294"/>
    </row>
    <row r="37" spans="1:5" ht="15">
      <c r="A37" s="187" t="s">
        <v>111</v>
      </c>
      <c r="B37" s="186"/>
      <c r="C37" s="293" t="s">
        <v>67</v>
      </c>
      <c r="D37" s="294"/>
      <c r="E37" s="294"/>
    </row>
    <row r="38" spans="1:5" ht="15">
      <c r="A38" s="188" t="s">
        <v>112</v>
      </c>
      <c r="B38" s="186"/>
      <c r="C38" s="221"/>
      <c r="D38" s="218"/>
      <c r="E38" s="294"/>
    </row>
    <row r="39" spans="1:5" ht="15.75" thickBot="1">
      <c r="A39" s="222"/>
      <c r="B39" s="223"/>
      <c r="C39" s="297"/>
      <c r="D39" s="296"/>
      <c r="E39" s="296"/>
    </row>
    <row r="40" spans="1:5" s="11" customFormat="1" ht="15.75">
      <c r="A40" s="224"/>
      <c r="B40" s="225"/>
      <c r="C40" s="226"/>
      <c r="D40" s="225"/>
      <c r="E40" s="226"/>
    </row>
    <row r="41" spans="2:5" ht="15">
      <c r="B41" s="35"/>
      <c r="C41" s="36"/>
      <c r="D41" s="35"/>
      <c r="E41" s="36"/>
    </row>
    <row r="42" spans="2:5" ht="15">
      <c r="B42" s="35"/>
      <c r="C42" s="36"/>
      <c r="D42" s="35"/>
      <c r="E42" s="36"/>
    </row>
  </sheetData>
  <sheetProtection/>
  <mergeCells count="15">
    <mergeCell ref="A9:E9"/>
    <mergeCell ref="A5:E5"/>
    <mergeCell ref="A6:E6"/>
    <mergeCell ref="A3:E3"/>
    <mergeCell ref="A8:E8"/>
    <mergeCell ref="A1:E1"/>
    <mergeCell ref="A2:E2"/>
    <mergeCell ref="A4:E4"/>
    <mergeCell ref="A10:E10"/>
    <mergeCell ref="A11:B11"/>
    <mergeCell ref="C36:D36"/>
    <mergeCell ref="E32:E39"/>
    <mergeCell ref="C39:D39"/>
    <mergeCell ref="C37:D37"/>
    <mergeCell ref="A28:B28"/>
  </mergeCells>
  <dataValidations count="1">
    <dataValidation type="list" allowBlank="1" showInputMessage="1" showErrorMessage="1" sqref="B31:B381 B29 B12:B27">
      <formula1>NATUREZA_DC</formula1>
    </dataValidation>
  </dataValidations>
  <printOptions horizontalCentered="1"/>
  <pageMargins left="0.2" right="0.2" top="0.47" bottom="0.393700787401575" header="0.11811023622047198" footer="0.511811023622047"/>
  <pageSetup horizontalDpi="600" verticalDpi="600" orientation="landscape" paperSize="9" scale="79" r:id="rId3"/>
  <headerFooter alignWithMargins="0">
    <oddHeader>&amp;L&amp;G&amp;R&amp;G</oddHeader>
  </headerFooter>
  <legacy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1"/>
  <dimension ref="A2:H70"/>
  <sheetViews>
    <sheetView view="pageBreakPreview" zoomScale="60" zoomScaleNormal="70" zoomScalePageLayoutView="0" workbookViewId="0" topLeftCell="A1">
      <selection activeCell="E15" sqref="E15:F15"/>
    </sheetView>
  </sheetViews>
  <sheetFormatPr defaultColWidth="9.140625" defaultRowHeight="12.75"/>
  <cols>
    <col min="1" max="1" width="107.140625" style="1" customWidth="1"/>
    <col min="2" max="2" width="36.421875" style="1" customWidth="1"/>
    <col min="3" max="3" width="2.421875" style="1" customWidth="1"/>
    <col min="4" max="4" width="3.140625" style="1" customWidth="1"/>
    <col min="5" max="5" width="98.00390625" style="1" customWidth="1"/>
    <col min="6" max="6" width="54.421875" style="1" customWidth="1"/>
    <col min="7" max="7" width="16.140625" style="1" customWidth="1"/>
    <col min="8" max="8" width="12.00390625" style="1" bestFit="1" customWidth="1"/>
    <col min="9" max="16384" width="9.140625" style="1" customWidth="1"/>
  </cols>
  <sheetData>
    <row r="2" spans="1:6" ht="21.75">
      <c r="A2" s="308"/>
      <c r="B2" s="308"/>
      <c r="C2" s="308"/>
      <c r="D2" s="308"/>
      <c r="E2" s="308"/>
      <c r="F2" s="308"/>
    </row>
    <row r="3" spans="1:6" ht="21.75">
      <c r="A3" s="308" t="s">
        <v>94</v>
      </c>
      <c r="B3" s="308"/>
      <c r="C3" s="308"/>
      <c r="D3" s="308"/>
      <c r="E3" s="308"/>
      <c r="F3" s="308"/>
    </row>
    <row r="4" spans="1:6" ht="21.75">
      <c r="A4" s="308"/>
      <c r="B4" s="308"/>
      <c r="C4" s="308"/>
      <c r="D4" s="308"/>
      <c r="E4" s="308"/>
      <c r="F4" s="308"/>
    </row>
    <row r="5" spans="1:6" ht="20.25" thickBot="1">
      <c r="A5" s="334"/>
      <c r="B5" s="334"/>
      <c r="C5" s="334"/>
      <c r="D5" s="334"/>
      <c r="E5" s="334"/>
      <c r="F5" s="334"/>
    </row>
    <row r="6" spans="1:6" ht="20.25" thickBot="1">
      <c r="A6" s="335" t="s">
        <v>59</v>
      </c>
      <c r="B6" s="336"/>
      <c r="C6" s="336"/>
      <c r="D6" s="336"/>
      <c r="E6" s="336"/>
      <c r="F6" s="337"/>
    </row>
    <row r="7" spans="1:6" ht="6.75" customHeight="1" thickBot="1">
      <c r="A7" s="333"/>
      <c r="B7" s="333"/>
      <c r="C7" s="333"/>
      <c r="D7" s="333"/>
      <c r="E7" s="333"/>
      <c r="F7" s="333"/>
    </row>
    <row r="8" spans="1:6" ht="20.25" thickBot="1">
      <c r="A8" s="340" t="s">
        <v>95</v>
      </c>
      <c r="B8" s="341"/>
      <c r="C8" s="341"/>
      <c r="D8" s="341"/>
      <c r="E8" s="341"/>
      <c r="F8" s="342"/>
    </row>
    <row r="9" spans="1:6" ht="6.75" customHeight="1" thickBot="1">
      <c r="A9" s="343"/>
      <c r="B9" s="343"/>
      <c r="C9" s="343"/>
      <c r="D9" s="343"/>
      <c r="E9" s="343"/>
      <c r="F9" s="343"/>
    </row>
    <row r="10" spans="1:6" ht="20.25" thickBot="1">
      <c r="A10" s="229" t="s">
        <v>220</v>
      </c>
      <c r="B10" s="108">
        <v>39083</v>
      </c>
      <c r="C10" s="109"/>
      <c r="D10" s="109"/>
      <c r="E10" s="109"/>
      <c r="F10" s="110"/>
    </row>
    <row r="11" spans="1:6" ht="6.75" customHeight="1" thickBot="1">
      <c r="A11" s="343"/>
      <c r="B11" s="343"/>
      <c r="C11" s="343"/>
      <c r="D11" s="343"/>
      <c r="E11" s="343"/>
      <c r="F11" s="343"/>
    </row>
    <row r="12" spans="1:6" ht="20.25" thickBot="1">
      <c r="A12" s="335" t="s">
        <v>66</v>
      </c>
      <c r="B12" s="336"/>
      <c r="C12" s="336"/>
      <c r="D12" s="336"/>
      <c r="E12" s="336"/>
      <c r="F12" s="337"/>
    </row>
    <row r="13" spans="1:6" ht="19.5">
      <c r="A13" s="111"/>
      <c r="B13" s="112"/>
      <c r="C13" s="112"/>
      <c r="D13" s="112"/>
      <c r="E13" s="112"/>
      <c r="F13" s="112"/>
    </row>
    <row r="14" spans="1:6" ht="20.25" thickBot="1">
      <c r="A14" s="113"/>
      <c r="B14" s="114"/>
      <c r="C14" s="114"/>
      <c r="D14" s="114"/>
      <c r="E14" s="115"/>
      <c r="F14" s="115"/>
    </row>
    <row r="15" spans="1:6" ht="21.75" customHeight="1" thickBot="1">
      <c r="A15" s="338" t="s">
        <v>33</v>
      </c>
      <c r="B15" s="339"/>
      <c r="C15" s="116"/>
      <c r="D15" s="116"/>
      <c r="E15" s="309" t="s">
        <v>32</v>
      </c>
      <c r="F15" s="310"/>
    </row>
    <row r="16" spans="1:6" ht="21.75" customHeight="1">
      <c r="A16" s="117" t="s">
        <v>61</v>
      </c>
      <c r="B16" s="118" t="e">
        <f>VLOOKUP(VLOOKUP(MONTH(B10),#REF!,2,FALSE),#REF!,5,FALSE)-VLOOKUP(VLOOKUP(MONTH(B10),#REF!,2,FALSE),#REF!,6,FALSE)</f>
        <v>#REF!</v>
      </c>
      <c r="C16" s="119"/>
      <c r="D16" s="120"/>
      <c r="E16" s="121" t="s">
        <v>31</v>
      </c>
      <c r="F16" s="122">
        <v>1</v>
      </c>
    </row>
    <row r="17" spans="1:6" ht="21.75" customHeight="1">
      <c r="A17" s="123" t="s">
        <v>74</v>
      </c>
      <c r="B17" s="124">
        <v>0</v>
      </c>
      <c r="C17" s="120"/>
      <c r="D17" s="120"/>
      <c r="E17" s="121" t="s">
        <v>30</v>
      </c>
      <c r="F17" s="172" t="e">
        <f>VLOOKUP(VLOOKUP(MONTH(B10),#REF!,2,FALSE),#REF!,7,FALSE)</f>
        <v>#REF!</v>
      </c>
    </row>
    <row r="18" spans="1:6" ht="21.75" customHeight="1">
      <c r="A18" s="237" t="s">
        <v>217</v>
      </c>
      <c r="B18" s="127">
        <v>498284.72</v>
      </c>
      <c r="C18" s="120"/>
      <c r="D18" s="120"/>
      <c r="E18" s="121" t="s">
        <v>55</v>
      </c>
      <c r="F18" s="125">
        <v>1671.46</v>
      </c>
    </row>
    <row r="19" spans="1:6" ht="21.75" customHeight="1">
      <c r="A19" s="126" t="s">
        <v>206</v>
      </c>
      <c r="B19" s="127">
        <v>150000</v>
      </c>
      <c r="C19" s="120"/>
      <c r="D19" s="120"/>
      <c r="E19" s="128"/>
      <c r="F19" s="129"/>
    </row>
    <row r="20" spans="1:6" ht="21.75" customHeight="1">
      <c r="A20" s="130"/>
      <c r="B20" s="124"/>
      <c r="C20" s="119"/>
      <c r="D20" s="116"/>
      <c r="E20" s="131" t="s">
        <v>70</v>
      </c>
      <c r="F20" s="231" t="e">
        <f>SUM(F16:F18)</f>
        <v>#REF!</v>
      </c>
    </row>
    <row r="21" spans="1:6" ht="21.75" customHeight="1">
      <c r="A21" s="130"/>
      <c r="B21" s="124"/>
      <c r="C21" s="116"/>
      <c r="D21" s="116"/>
      <c r="E21" s="132"/>
      <c r="F21" s="133"/>
    </row>
    <row r="22" spans="1:6" ht="21.75" customHeight="1">
      <c r="A22" s="130"/>
      <c r="B22" s="134"/>
      <c r="C22" s="116"/>
      <c r="D22" s="116"/>
      <c r="E22" s="121" t="s">
        <v>29</v>
      </c>
      <c r="F22" s="135" t="e">
        <f>VLOOKUP(E22,#REF!,MONTH('Anexo 1 - Janeiro2008'!B$10)+1,FALSE)</f>
        <v>#REF!</v>
      </c>
    </row>
    <row r="23" spans="1:6" ht="21.75" customHeight="1">
      <c r="A23" s="130"/>
      <c r="B23" s="136"/>
      <c r="C23" s="116"/>
      <c r="D23" s="116"/>
      <c r="E23" s="121" t="s">
        <v>63</v>
      </c>
      <c r="F23" s="137">
        <f>-74529.72-74529.72-74529.72-74529.72-74529.72-74529.72-74529.72-74529.72-74529.72-68809.43-68809.43-68809.43-68809.43-68809.43-68809.43-68809.43-68809.43-68809.43-68809.43-68809.43</f>
        <v>-1427671.2099999993</v>
      </c>
    </row>
    <row r="24" spans="1:7" ht="21.75" customHeight="1">
      <c r="A24" s="138"/>
      <c r="B24" s="139"/>
      <c r="C24" s="116"/>
      <c r="D24" s="116"/>
      <c r="E24" s="140"/>
      <c r="F24" s="141"/>
      <c r="G24" s="7"/>
    </row>
    <row r="25" spans="1:7" ht="21.75" customHeight="1" thickBot="1">
      <c r="A25" s="142"/>
      <c r="B25" s="143"/>
      <c r="C25" s="144"/>
      <c r="D25" s="144"/>
      <c r="E25" s="145" t="s">
        <v>28</v>
      </c>
      <c r="F25" s="146" t="e">
        <f>F20+DESPESAS_COMPROMISSADAS+F23</f>
        <v>#REF!</v>
      </c>
      <c r="G25" s="7"/>
    </row>
    <row r="26" spans="1:7" ht="21.75" customHeight="1" thickBot="1">
      <c r="A26" s="145" t="s">
        <v>21</v>
      </c>
      <c r="B26" s="147" t="e">
        <f>SUM(B16:B24)</f>
        <v>#REF!</v>
      </c>
      <c r="C26" s="116"/>
      <c r="D26" s="116"/>
      <c r="E26" s="148"/>
      <c r="F26" s="148"/>
      <c r="G26" s="8"/>
    </row>
    <row r="27" spans="1:7" ht="21.75" customHeight="1" thickBot="1">
      <c r="A27" s="149"/>
      <c r="B27" s="150"/>
      <c r="C27" s="116"/>
      <c r="D27" s="116"/>
      <c r="E27" s="148"/>
      <c r="F27" s="148"/>
      <c r="G27" s="8"/>
    </row>
    <row r="28" spans="1:7" ht="17.25" customHeight="1">
      <c r="A28" s="320" t="s">
        <v>27</v>
      </c>
      <c r="B28" s="321"/>
      <c r="C28" s="116"/>
      <c r="D28" s="116"/>
      <c r="E28" s="320" t="s">
        <v>26</v>
      </c>
      <c r="F28" s="321"/>
      <c r="G28" s="8"/>
    </row>
    <row r="29" spans="1:7" ht="21.75" customHeight="1">
      <c r="A29" s="128" t="s">
        <v>57</v>
      </c>
      <c r="B29" s="151" t="e">
        <f>VLOOKUP(A29,#REF!,MONTH('Anexo 1 - Janeiro2008'!B$10)+1,FALSE)+VLOOKUP(A29,#REF!,MONTH('Anexo 1 - Janeiro2008'!B$10)+1,FALSE)</f>
        <v>#REF!</v>
      </c>
      <c r="C29" s="120"/>
      <c r="D29" s="120"/>
      <c r="E29" s="121" t="s">
        <v>25</v>
      </c>
      <c r="F29" s="129">
        <v>1</v>
      </c>
      <c r="G29" s="8"/>
    </row>
    <row r="30" spans="1:7" ht="21.75" customHeight="1">
      <c r="A30" s="128" t="s">
        <v>20</v>
      </c>
      <c r="B30" s="151" t="e">
        <f>VLOOKUP(A30,#REF!,MONTH('Anexo 1 - Janeiro2008'!B$10)+1,FALSE)+VLOOKUP(A30,#REF!,MONTH('Anexo 1 - Janeiro2008'!B$10)+1,FALSE)</f>
        <v>#REF!</v>
      </c>
      <c r="C30" s="120"/>
      <c r="D30" s="120"/>
      <c r="E30" s="121" t="s">
        <v>24</v>
      </c>
      <c r="F30" s="135" t="e">
        <f>VLOOKUP(VLOOKUP(MONTH(B10)-1,#REF!,2,FALSE),#REF!,7,FALSE)</f>
        <v>#REF!</v>
      </c>
      <c r="G30" s="8"/>
    </row>
    <row r="31" spans="1:7" ht="21.75" customHeight="1">
      <c r="A31" s="128" t="s">
        <v>199</v>
      </c>
      <c r="B31" s="151" t="e">
        <f>VLOOKUP(A31,#REF!,MONTH('Anexo 1 - Janeiro2008'!B$10)+1,FALSE)+VLOOKUP(A31,#REF!,MONTH('Anexo 1 - Janeiro2008'!B$10)+1,FALSE)</f>
        <v>#REF!</v>
      </c>
      <c r="C31" s="120"/>
      <c r="D31" s="120"/>
      <c r="E31" s="121" t="s">
        <v>56</v>
      </c>
      <c r="F31" s="129">
        <v>1134.04</v>
      </c>
      <c r="G31" s="8"/>
    </row>
    <row r="32" spans="1:7" ht="21.75" customHeight="1">
      <c r="A32" s="128" t="s">
        <v>77</v>
      </c>
      <c r="B32" s="151" t="e">
        <f>VLOOKUP(A32,#REF!,MONTH('Anexo 1 - Janeiro2008'!B$10)+1,FALSE)+VLOOKUP(A32,#REF!,MONTH('Anexo 1 - Janeiro2008'!B$10)+1,FALSE)</f>
        <v>#REF!</v>
      </c>
      <c r="C32" s="120"/>
      <c r="D32" s="120"/>
      <c r="E32" s="121" t="s">
        <v>39</v>
      </c>
      <c r="F32" s="135" t="e">
        <f>B26</f>
        <v>#REF!</v>
      </c>
      <c r="G32" s="8"/>
    </row>
    <row r="33" spans="1:7" ht="21.75" customHeight="1">
      <c r="A33" s="128" t="s">
        <v>79</v>
      </c>
      <c r="B33" s="151" t="e">
        <f>VLOOKUP(A33,#REF!,MONTH('Anexo 1 - Janeiro2008'!B$10)+1,FALSE)+VLOOKUP(A33,#REF!,MONTH('Anexo 1 - Janeiro2008'!B$10)+1,FALSE)</f>
        <v>#REF!</v>
      </c>
      <c r="C33" s="120"/>
      <c r="D33" s="120"/>
      <c r="E33" s="121" t="s">
        <v>40</v>
      </c>
      <c r="F33" s="135" t="e">
        <f>-B43</f>
        <v>#REF!</v>
      </c>
      <c r="G33" s="8"/>
    </row>
    <row r="34" spans="1:7" ht="21.75" customHeight="1">
      <c r="A34" s="128" t="s">
        <v>78</v>
      </c>
      <c r="B34" s="151" t="e">
        <f>VLOOKUP(A34,#REF!,MONTH('Anexo 1 - Janeiro2008'!B$10)+1,FALSE)+VLOOKUP(A34,#REF!,MONTH('Anexo 1 - Janeiro2008'!B$10)+1,FALSE)</f>
        <v>#REF!</v>
      </c>
      <c r="C34" s="120"/>
      <c r="D34" s="120"/>
      <c r="E34" s="152" t="s">
        <v>207</v>
      </c>
      <c r="F34" s="135">
        <v>-150000</v>
      </c>
      <c r="G34" s="8"/>
    </row>
    <row r="35" spans="1:7" ht="21.75" customHeight="1">
      <c r="A35" s="128" t="s">
        <v>23</v>
      </c>
      <c r="B35" s="151" t="e">
        <f>VLOOKUP(A35,#REF!,MONTH('Anexo 1 - Janeiro2008'!B$10)+1,FALSE)+VLOOKUP(A35,#REF!,MONTH('Anexo 1 - Janeiro2008'!B$10)+1,FALSE)</f>
        <v>#REF!</v>
      </c>
      <c r="C35" s="120"/>
      <c r="D35" s="120"/>
      <c r="E35" s="123"/>
      <c r="F35" s="153"/>
      <c r="G35" s="8"/>
    </row>
    <row r="36" spans="1:7" ht="21.75" customHeight="1">
      <c r="A36" s="128" t="s">
        <v>22</v>
      </c>
      <c r="B36" s="151" t="e">
        <f>VLOOKUP(A36,#REF!,MONTH('Anexo 1 - Janeiro2008'!B$10)+1,FALSE)+VLOOKUP(A36,#REF!,MONTH('Anexo 1 - Janeiro2008'!B$10)+1,FALSE)</f>
        <v>#REF!</v>
      </c>
      <c r="C36" s="120"/>
      <c r="D36" s="120"/>
      <c r="E36" s="123"/>
      <c r="F36" s="153"/>
      <c r="G36" s="8"/>
    </row>
    <row r="37" spans="1:7" ht="21.75" customHeight="1">
      <c r="A37" s="128" t="s">
        <v>73</v>
      </c>
      <c r="B37" s="151" t="e">
        <f>VLOOKUP(A37,#REF!,MONTH('Anexo 1 - Janeiro2008'!B$10)+1,FALSE)+VLOOKUP(A37,#REF!,MONTH('Anexo 1 - Janeiro2008'!B$10)+1,FALSE)</f>
        <v>#REF!</v>
      </c>
      <c r="C37" s="120"/>
      <c r="D37" s="120"/>
      <c r="E37" s="123"/>
      <c r="F37" s="154"/>
      <c r="G37" s="8"/>
    </row>
    <row r="38" spans="1:7" ht="21.75" customHeight="1">
      <c r="A38" s="128" t="s">
        <v>72</v>
      </c>
      <c r="B38" s="151" t="e">
        <f>VLOOKUP(A38,#REF!,MONTH('Anexo 1 - Janeiro2008'!B$10)+1,FALSE)+VLOOKUP(A38,#REF!,MONTH('Anexo 1 - Janeiro2008'!B$10)+1,FALSE)</f>
        <v>#REF!</v>
      </c>
      <c r="C38" s="120"/>
      <c r="D38" s="120"/>
      <c r="E38" s="123"/>
      <c r="F38" s="153"/>
      <c r="G38" s="8"/>
    </row>
    <row r="39" spans="1:8" ht="21.75" customHeight="1">
      <c r="A39" s="128" t="s">
        <v>76</v>
      </c>
      <c r="B39" s="151" t="e">
        <f>VLOOKUP(A39,#REF!,MONTH('Anexo 1 - Janeiro2008'!B$10)+1,FALSE)+VLOOKUP(A39,#REF!,MONTH('Anexo 1 - Janeiro2008'!B$10)+1,FALSE)</f>
        <v>#REF!</v>
      </c>
      <c r="C39" s="120"/>
      <c r="D39" s="120"/>
      <c r="E39" s="123"/>
      <c r="F39" s="153"/>
      <c r="H39" s="10"/>
    </row>
    <row r="40" spans="1:7" ht="21.75" customHeight="1">
      <c r="A40" s="128" t="s">
        <v>65</v>
      </c>
      <c r="B40" s="151" t="e">
        <f>VLOOKUP(A40,#REF!,MONTH('Anexo 1 - Janeiro2008'!B$10)+1,FALSE)+VLOOKUP(A40,#REF!,MONTH('Anexo 1 - Janeiro2008'!B$10)+1,FALSE)</f>
        <v>#REF!</v>
      </c>
      <c r="C40" s="120"/>
      <c r="D40" s="120"/>
      <c r="E40" s="123"/>
      <c r="F40" s="153"/>
      <c r="G40" s="8"/>
    </row>
    <row r="41" spans="1:7" ht="21.75" customHeight="1" thickBot="1">
      <c r="A41" s="121"/>
      <c r="B41" s="155"/>
      <c r="C41" s="116"/>
      <c r="D41" s="116"/>
      <c r="E41" s="156" t="s">
        <v>21</v>
      </c>
      <c r="F41" s="230" t="e">
        <f>SUM(F29:F40)</f>
        <v>#REF!</v>
      </c>
      <c r="G41" s="8"/>
    </row>
    <row r="42" spans="1:7" ht="21.75" customHeight="1" thickBot="1">
      <c r="A42" s="121"/>
      <c r="B42" s="155"/>
      <c r="C42" s="116"/>
      <c r="D42" s="116"/>
      <c r="E42" s="157"/>
      <c r="F42" s="158"/>
      <c r="G42" s="8"/>
    </row>
    <row r="43" spans="1:7" ht="21.75" customHeight="1" thickBot="1">
      <c r="A43" s="159" t="s">
        <v>21</v>
      </c>
      <c r="B43" s="160" t="e">
        <f>SUM(B29:B42)</f>
        <v>#REF!</v>
      </c>
      <c r="C43" s="116"/>
      <c r="D43" s="116"/>
      <c r="E43" s="161" t="s">
        <v>64</v>
      </c>
      <c r="F43" s="162" t="e">
        <f>#REF!+#REF!</f>
        <v>#REF!</v>
      </c>
      <c r="G43" s="8"/>
    </row>
    <row r="44" spans="1:7" ht="21.75" customHeight="1">
      <c r="A44" s="157"/>
      <c r="B44" s="157"/>
      <c r="C44" s="157"/>
      <c r="D44" s="157"/>
      <c r="E44" s="157"/>
      <c r="F44" s="157"/>
      <c r="G44" s="8"/>
    </row>
    <row r="45" spans="1:7" ht="21.75" customHeight="1">
      <c r="A45" s="157"/>
      <c r="B45" s="157"/>
      <c r="C45" s="157"/>
      <c r="D45" s="157"/>
      <c r="E45" s="158" t="s">
        <v>60</v>
      </c>
      <c r="F45" s="157"/>
      <c r="G45" s="8"/>
    </row>
    <row r="46" spans="1:7" ht="21.75" customHeight="1">
      <c r="A46" s="148"/>
      <c r="B46" s="157"/>
      <c r="C46" s="157"/>
      <c r="D46" s="157"/>
      <c r="E46" s="158" t="s">
        <v>11</v>
      </c>
      <c r="F46" s="157"/>
      <c r="G46" s="8"/>
    </row>
    <row r="47" spans="1:7" ht="21.75" customHeight="1">
      <c r="A47" s="157"/>
      <c r="B47" s="157"/>
      <c r="C47" s="157"/>
      <c r="D47" s="157"/>
      <c r="E47" s="158" t="s">
        <v>43</v>
      </c>
      <c r="F47" s="157"/>
      <c r="G47" s="8"/>
    </row>
    <row r="48" spans="1:6" ht="21.75" customHeight="1">
      <c r="A48" s="157"/>
      <c r="B48" s="157"/>
      <c r="C48" s="157"/>
      <c r="D48" s="157"/>
      <c r="E48" s="158" t="s">
        <v>42</v>
      </c>
      <c r="F48" s="157"/>
    </row>
    <row r="49" spans="1:6" ht="21.75" customHeight="1" thickBot="1">
      <c r="A49" s="331"/>
      <c r="B49" s="331"/>
      <c r="C49" s="331"/>
      <c r="D49" s="331"/>
      <c r="E49" s="331"/>
      <c r="F49" s="331"/>
    </row>
    <row r="50" spans="1:6" ht="21.75" customHeight="1">
      <c r="A50" s="324"/>
      <c r="B50" s="325"/>
      <c r="C50" s="325"/>
      <c r="D50" s="326"/>
      <c r="E50" s="314"/>
      <c r="F50" s="315"/>
    </row>
    <row r="51" spans="1:6" ht="18.75">
      <c r="A51" s="327" t="e">
        <f>"São Paulo 15 de "&amp;VLOOKUP(MONTH(MES_ANEXO1),#REF!,2,FALSE)&amp;" de 2009"</f>
        <v>#REF!</v>
      </c>
      <c r="B51" s="328"/>
      <c r="C51" s="328"/>
      <c r="D51" s="329"/>
      <c r="E51" s="316"/>
      <c r="F51" s="317"/>
    </row>
    <row r="52" spans="1:6" ht="18.75">
      <c r="A52" s="105"/>
      <c r="B52" s="106"/>
      <c r="C52" s="106"/>
      <c r="D52" s="107"/>
      <c r="E52" s="316"/>
      <c r="F52" s="317"/>
    </row>
    <row r="53" spans="1:6" ht="18.75">
      <c r="A53" s="105"/>
      <c r="B53" s="106"/>
      <c r="C53" s="106"/>
      <c r="D53" s="107"/>
      <c r="E53" s="316"/>
      <c r="F53" s="317"/>
    </row>
    <row r="54" spans="1:6" ht="18.75">
      <c r="A54" s="163" t="s">
        <v>116</v>
      </c>
      <c r="B54" s="164"/>
      <c r="C54" s="164"/>
      <c r="D54" s="165"/>
      <c r="E54" s="316"/>
      <c r="F54" s="317"/>
    </row>
    <row r="55" spans="1:6" ht="18.75">
      <c r="A55" s="163" t="s">
        <v>115</v>
      </c>
      <c r="B55" s="164"/>
      <c r="C55" s="164"/>
      <c r="D55" s="165"/>
      <c r="E55" s="316"/>
      <c r="F55" s="317"/>
    </row>
    <row r="56" spans="1:6" ht="18.75">
      <c r="A56" s="166" t="s">
        <v>112</v>
      </c>
      <c r="B56" s="167"/>
      <c r="C56" s="167"/>
      <c r="D56" s="168"/>
      <c r="E56" s="316"/>
      <c r="F56" s="317"/>
    </row>
    <row r="57" spans="1:6" ht="18.75">
      <c r="A57" s="311"/>
      <c r="B57" s="312"/>
      <c r="C57" s="312"/>
      <c r="D57" s="313"/>
      <c r="E57" s="316"/>
      <c r="F57" s="317"/>
    </row>
    <row r="58" spans="1:6" ht="19.5" thickBot="1">
      <c r="A58" s="330"/>
      <c r="B58" s="331"/>
      <c r="C58" s="331"/>
      <c r="D58" s="332"/>
      <c r="E58" s="318"/>
      <c r="F58" s="319"/>
    </row>
    <row r="59" spans="1:6" ht="18.75">
      <c r="A59" s="169"/>
      <c r="B59" s="157"/>
      <c r="C59" s="116"/>
      <c r="D59" s="116"/>
      <c r="E59" s="169"/>
      <c r="F59" s="157"/>
    </row>
    <row r="62" spans="5:8" ht="15">
      <c r="E62" s="3"/>
      <c r="F62" s="3"/>
      <c r="G62" s="3"/>
      <c r="H62" s="3"/>
    </row>
    <row r="63" spans="3:8" ht="15.75">
      <c r="C63" s="11"/>
      <c r="D63" s="11"/>
      <c r="E63" s="83"/>
      <c r="F63" s="83"/>
      <c r="G63" s="83"/>
      <c r="H63" s="83"/>
    </row>
    <row r="64" spans="5:8" ht="15">
      <c r="E64" s="322"/>
      <c r="F64" s="322"/>
      <c r="G64" s="322"/>
      <c r="H64" s="322"/>
    </row>
    <row r="65" spans="5:8" ht="15">
      <c r="E65" s="84"/>
      <c r="F65" s="74"/>
      <c r="G65" s="74"/>
      <c r="H65" s="74"/>
    </row>
    <row r="66" spans="5:8" ht="15">
      <c r="E66" s="322"/>
      <c r="F66" s="322"/>
      <c r="G66" s="322"/>
      <c r="H66" s="322"/>
    </row>
    <row r="67" spans="5:8" ht="15">
      <c r="E67" s="323"/>
      <c r="F67" s="323"/>
      <c r="G67" s="323"/>
      <c r="H67" s="323"/>
    </row>
    <row r="68" spans="5:8" ht="15">
      <c r="E68" s="3"/>
      <c r="F68" s="3"/>
      <c r="G68" s="3"/>
      <c r="H68" s="3"/>
    </row>
    <row r="69" spans="5:8" ht="15">
      <c r="E69" s="3"/>
      <c r="F69" s="3"/>
      <c r="G69" s="3"/>
      <c r="H69" s="3"/>
    </row>
    <row r="70" spans="5:8" ht="15">
      <c r="E70" s="3"/>
      <c r="F70" s="3"/>
      <c r="G70" s="3"/>
      <c r="H70" s="3"/>
    </row>
  </sheetData>
  <sheetProtection/>
  <mergeCells count="23">
    <mergeCell ref="A2:F2"/>
    <mergeCell ref="A7:F7"/>
    <mergeCell ref="A49:F49"/>
    <mergeCell ref="A5:F5"/>
    <mergeCell ref="A6:F6"/>
    <mergeCell ref="A15:B15"/>
    <mergeCell ref="A12:F12"/>
    <mergeCell ref="A8:F8"/>
    <mergeCell ref="A9:F9"/>
    <mergeCell ref="A11:F11"/>
    <mergeCell ref="E64:H64"/>
    <mergeCell ref="E66:H66"/>
    <mergeCell ref="E67:H67"/>
    <mergeCell ref="A28:B28"/>
    <mergeCell ref="A50:D50"/>
    <mergeCell ref="A51:D51"/>
    <mergeCell ref="A58:D58"/>
    <mergeCell ref="A4:F4"/>
    <mergeCell ref="A3:F3"/>
    <mergeCell ref="E15:F15"/>
    <mergeCell ref="A57:D57"/>
    <mergeCell ref="E50:F58"/>
    <mergeCell ref="E28:F28"/>
  </mergeCells>
  <conditionalFormatting sqref="F41">
    <cfRule type="cellIs" priority="1" dxfId="0" operator="notEqual" stopIfTrue="1">
      <formula>Round($F$20)</formula>
    </cfRule>
  </conditionalFormatting>
  <printOptions horizontalCentered="1"/>
  <pageMargins left="0.2" right="0.2" top="0.2" bottom="0.21" header="0.11811023622047198" footer="0.21"/>
  <pageSetup horizontalDpi="600" verticalDpi="600" orientation="landscape" paperSize="9" scale="48" r:id="rId3"/>
  <headerFooter alignWithMargins="0">
    <oddHeader>&amp;L&amp;G&amp;R&amp;G</oddHeader>
  </headerFooter>
  <legacy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0"/>
  <dimension ref="A1:N250"/>
  <sheetViews>
    <sheetView zoomScale="85" zoomScaleNormal="85" zoomScalePageLayoutView="0" workbookViewId="0" topLeftCell="A1">
      <selection activeCell="E7" sqref="E7"/>
    </sheetView>
  </sheetViews>
  <sheetFormatPr defaultColWidth="9.140625" defaultRowHeight="12.75"/>
  <cols>
    <col min="1" max="1" width="6.8515625" style="12" customWidth="1"/>
    <col min="2" max="2" width="10.57421875" style="23" customWidth="1"/>
    <col min="3" max="3" width="17.140625" style="12" customWidth="1"/>
    <col min="4" max="4" width="26.421875" style="12" customWidth="1"/>
    <col min="5" max="5" width="43.57421875" style="12" customWidth="1"/>
    <col min="6" max="6" width="13.28125" style="31" customWidth="1"/>
    <col min="7" max="7" width="9.421875" style="12" customWidth="1"/>
    <col min="8" max="8" width="11.140625" style="12" customWidth="1"/>
    <col min="9" max="9" width="13.7109375" style="12" customWidth="1"/>
    <col min="10" max="10" width="14.140625" style="12" customWidth="1"/>
    <col min="11" max="11" width="22.28125" style="12" customWidth="1"/>
    <col min="12" max="12" width="0.85546875" style="12" customWidth="1"/>
    <col min="13" max="16384" width="9.140625" style="12" customWidth="1"/>
  </cols>
  <sheetData>
    <row r="1" spans="1:11" ht="15.75">
      <c r="A1" s="384" t="s">
        <v>94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ht="16.5" customHeight="1" thickBot="1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2" ht="16.5" customHeight="1" thickBot="1">
      <c r="A3" s="364" t="s">
        <v>59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6"/>
    </row>
    <row r="4" spans="1:11" ht="6.75" customHeight="1" thickBot="1">
      <c r="A4" s="368"/>
      <c r="B4" s="368"/>
      <c r="C4" s="368"/>
      <c r="D4" s="368"/>
      <c r="E4" s="368"/>
      <c r="F4" s="368"/>
      <c r="G4" s="368"/>
      <c r="H4" s="368"/>
      <c r="I4" s="368"/>
      <c r="J4" s="368"/>
      <c r="K4" s="368"/>
    </row>
    <row r="5" spans="1:12" ht="15.75" customHeight="1" thickBot="1">
      <c r="A5" s="361" t="e">
        <f>#REF!</f>
        <v>#REF!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3"/>
    </row>
    <row r="6" spans="1:11" ht="6.75" customHeight="1" thickBot="1">
      <c r="A6" s="385"/>
      <c r="B6" s="385"/>
      <c r="C6" s="385"/>
      <c r="D6" s="385"/>
      <c r="E6" s="385"/>
      <c r="F6" s="385"/>
      <c r="G6" s="385"/>
      <c r="H6" s="385"/>
      <c r="I6" s="385"/>
      <c r="J6" s="385"/>
      <c r="K6" s="368"/>
    </row>
    <row r="7" spans="1:12" ht="15.75" customHeight="1" thickBot="1">
      <c r="A7" s="4" t="s">
        <v>205</v>
      </c>
      <c r="B7" s="5"/>
      <c r="C7" s="5"/>
      <c r="E7" s="87">
        <v>39753</v>
      </c>
      <c r="F7" s="5"/>
      <c r="G7" s="5"/>
      <c r="H7" s="5"/>
      <c r="I7" s="5"/>
      <c r="J7" s="5"/>
      <c r="K7" s="5"/>
      <c r="L7" s="60"/>
    </row>
    <row r="8" spans="1:11" ht="6.75" customHeight="1" thickBot="1">
      <c r="A8" s="367"/>
      <c r="B8" s="367"/>
      <c r="C8" s="367"/>
      <c r="D8" s="367"/>
      <c r="E8" s="367"/>
      <c r="F8" s="367"/>
      <c r="G8" s="367"/>
      <c r="H8" s="367"/>
      <c r="I8" s="367"/>
      <c r="J8" s="367"/>
      <c r="K8" s="368"/>
    </row>
    <row r="9" spans="1:12" ht="15.75" customHeight="1" thickBot="1">
      <c r="A9" s="358" t="s">
        <v>71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60"/>
    </row>
    <row r="10" spans="1:11" ht="6.75" customHeight="1">
      <c r="A10" s="390"/>
      <c r="B10" s="390"/>
      <c r="C10" s="390"/>
      <c r="D10" s="390"/>
      <c r="E10" s="390"/>
      <c r="F10" s="390"/>
      <c r="G10" s="390"/>
      <c r="H10" s="390"/>
      <c r="I10" s="390"/>
      <c r="J10" s="390"/>
      <c r="K10" s="368"/>
    </row>
    <row r="11" spans="1:13" ht="12.75">
      <c r="A11" s="391" t="s">
        <v>41</v>
      </c>
      <c r="B11" s="375" t="s">
        <v>12</v>
      </c>
      <c r="C11" s="375"/>
      <c r="D11" s="391" t="s">
        <v>14</v>
      </c>
      <c r="E11" s="376" t="s">
        <v>15</v>
      </c>
      <c r="F11" s="375" t="s">
        <v>16</v>
      </c>
      <c r="G11" s="375"/>
      <c r="H11" s="375"/>
      <c r="I11" s="375" t="s">
        <v>19</v>
      </c>
      <c r="J11" s="375"/>
      <c r="K11" s="371" t="s">
        <v>38</v>
      </c>
      <c r="L11" s="372"/>
      <c r="M11" s="26"/>
    </row>
    <row r="12" spans="1:13" ht="12.75">
      <c r="A12" s="391"/>
      <c r="B12" s="13" t="s">
        <v>18</v>
      </c>
      <c r="C12" s="13" t="s">
        <v>13</v>
      </c>
      <c r="D12" s="391"/>
      <c r="E12" s="377"/>
      <c r="F12" s="14" t="s">
        <v>17</v>
      </c>
      <c r="G12" s="13" t="s">
        <v>13</v>
      </c>
      <c r="H12" s="13" t="s">
        <v>18</v>
      </c>
      <c r="I12" s="14" t="s">
        <v>17</v>
      </c>
      <c r="J12" s="13" t="s">
        <v>18</v>
      </c>
      <c r="K12" s="373"/>
      <c r="L12" s="374"/>
      <c r="M12" s="27"/>
    </row>
    <row r="13" spans="1:13" ht="12.75">
      <c r="A13" s="42" t="s">
        <v>37</v>
      </c>
      <c r="B13" s="227" t="s">
        <v>89</v>
      </c>
      <c r="C13" s="50" t="s">
        <v>85</v>
      </c>
      <c r="D13" s="44" t="s">
        <v>57</v>
      </c>
      <c r="E13" s="174" t="s">
        <v>7</v>
      </c>
      <c r="F13" s="50">
        <v>3403.9</v>
      </c>
      <c r="G13" s="46" t="s">
        <v>90</v>
      </c>
      <c r="H13" s="61" t="str">
        <f aca="true" t="shared" si="0" ref="H13:H41">B13</f>
        <v>01.10.2008</v>
      </c>
      <c r="I13" s="45">
        <f aca="true" t="shared" si="1" ref="I13:I41">F13</f>
        <v>3403.9</v>
      </c>
      <c r="J13" s="62" t="str">
        <f aca="true" t="shared" si="2" ref="J13:J41">H13</f>
        <v>01.10.2008</v>
      </c>
      <c r="K13" s="356" t="s">
        <v>91</v>
      </c>
      <c r="L13" s="357"/>
      <c r="M13" s="27"/>
    </row>
    <row r="14" spans="1:13" ht="12.75">
      <c r="A14" s="42" t="s">
        <v>44</v>
      </c>
      <c r="B14" s="227" t="s">
        <v>92</v>
      </c>
      <c r="C14" s="43" t="s">
        <v>117</v>
      </c>
      <c r="D14" s="44" t="s">
        <v>199</v>
      </c>
      <c r="E14" s="174" t="s">
        <v>88</v>
      </c>
      <c r="F14" s="52">
        <v>325</v>
      </c>
      <c r="G14" s="53" t="s">
        <v>118</v>
      </c>
      <c r="H14" s="61" t="str">
        <f t="shared" si="0"/>
        <v>03.10.2008</v>
      </c>
      <c r="I14" s="45">
        <f t="shared" si="1"/>
        <v>325</v>
      </c>
      <c r="J14" s="62" t="str">
        <f t="shared" si="2"/>
        <v>03.10.2008</v>
      </c>
      <c r="K14" s="350"/>
      <c r="L14" s="351"/>
      <c r="M14" s="27"/>
    </row>
    <row r="15" spans="1:13" ht="12.75">
      <c r="A15" s="42" t="s">
        <v>45</v>
      </c>
      <c r="B15" s="46" t="s">
        <v>92</v>
      </c>
      <c r="C15" s="43" t="s">
        <v>85</v>
      </c>
      <c r="D15" s="44" t="s">
        <v>57</v>
      </c>
      <c r="E15" s="174" t="s">
        <v>10</v>
      </c>
      <c r="F15" s="45">
        <v>338367.27</v>
      </c>
      <c r="G15" s="46" t="s">
        <v>90</v>
      </c>
      <c r="H15" s="61" t="str">
        <f t="shared" si="0"/>
        <v>03.10.2008</v>
      </c>
      <c r="I15" s="45">
        <f t="shared" si="1"/>
        <v>338367.27</v>
      </c>
      <c r="J15" s="62" t="str">
        <f t="shared" si="2"/>
        <v>03.10.2008</v>
      </c>
      <c r="K15" s="350" t="s">
        <v>119</v>
      </c>
      <c r="L15" s="351"/>
      <c r="M15" s="27"/>
    </row>
    <row r="16" spans="1:13" ht="12.75">
      <c r="A16" s="42" t="s">
        <v>46</v>
      </c>
      <c r="B16" s="46" t="s">
        <v>93</v>
      </c>
      <c r="C16" s="54" t="s">
        <v>80</v>
      </c>
      <c r="D16" s="58" t="s">
        <v>57</v>
      </c>
      <c r="E16" s="175" t="s">
        <v>8</v>
      </c>
      <c r="F16" s="52">
        <v>36415.26</v>
      </c>
      <c r="G16" s="53" t="s">
        <v>120</v>
      </c>
      <c r="H16" s="61" t="str">
        <f t="shared" si="0"/>
        <v>07.10.2008</v>
      </c>
      <c r="I16" s="45">
        <f t="shared" si="1"/>
        <v>36415.26</v>
      </c>
      <c r="J16" s="62" t="str">
        <f t="shared" si="2"/>
        <v>07.10.2008</v>
      </c>
      <c r="K16" s="350" t="s">
        <v>162</v>
      </c>
      <c r="L16" s="351"/>
      <c r="M16" s="27"/>
    </row>
    <row r="17" spans="1:13" ht="12.75">
      <c r="A17" s="42" t="s">
        <v>47</v>
      </c>
      <c r="B17" s="46" t="s">
        <v>122</v>
      </c>
      <c r="C17" s="54" t="s">
        <v>123</v>
      </c>
      <c r="D17" s="58" t="s">
        <v>57</v>
      </c>
      <c r="E17" s="175" t="s">
        <v>121</v>
      </c>
      <c r="F17" s="52">
        <v>2846.34</v>
      </c>
      <c r="G17" s="53" t="s">
        <v>124</v>
      </c>
      <c r="H17" s="61" t="str">
        <f t="shared" si="0"/>
        <v>08.10.2008</v>
      </c>
      <c r="I17" s="45">
        <f t="shared" si="1"/>
        <v>2846.34</v>
      </c>
      <c r="J17" s="62" t="str">
        <f t="shared" si="2"/>
        <v>08.10.2008</v>
      </c>
      <c r="K17" s="352"/>
      <c r="L17" s="353"/>
      <c r="M17" s="27"/>
    </row>
    <row r="18" spans="1:13" ht="12.75">
      <c r="A18" s="42" t="s">
        <v>48</v>
      </c>
      <c r="B18" s="46" t="s">
        <v>125</v>
      </c>
      <c r="C18" s="54" t="s">
        <v>126</v>
      </c>
      <c r="D18" s="58" t="s">
        <v>57</v>
      </c>
      <c r="E18" s="175" t="s">
        <v>6</v>
      </c>
      <c r="F18" s="52">
        <v>7458</v>
      </c>
      <c r="G18" s="53" t="s">
        <v>127</v>
      </c>
      <c r="H18" s="61" t="str">
        <f t="shared" si="0"/>
        <v>09.10.2008</v>
      </c>
      <c r="I18" s="45">
        <f t="shared" si="1"/>
        <v>7458</v>
      </c>
      <c r="J18" s="62" t="str">
        <f t="shared" si="2"/>
        <v>09.10.2008</v>
      </c>
      <c r="K18" s="352" t="s">
        <v>128</v>
      </c>
      <c r="L18" s="353"/>
      <c r="M18" s="27"/>
    </row>
    <row r="19" spans="1:13" ht="12.75">
      <c r="A19" s="42" t="s">
        <v>49</v>
      </c>
      <c r="B19" s="46" t="s">
        <v>125</v>
      </c>
      <c r="C19" s="54" t="s">
        <v>129</v>
      </c>
      <c r="D19" s="76" t="s">
        <v>57</v>
      </c>
      <c r="E19" s="175" t="s">
        <v>6</v>
      </c>
      <c r="F19" s="52">
        <v>18480</v>
      </c>
      <c r="G19" s="53" t="s">
        <v>130</v>
      </c>
      <c r="H19" s="77" t="str">
        <f t="shared" si="0"/>
        <v>09.10.2008</v>
      </c>
      <c r="I19" s="52">
        <f t="shared" si="1"/>
        <v>18480</v>
      </c>
      <c r="J19" s="78" t="str">
        <f t="shared" si="2"/>
        <v>09.10.2008</v>
      </c>
      <c r="K19" s="352" t="s">
        <v>131</v>
      </c>
      <c r="L19" s="353"/>
      <c r="M19" s="27"/>
    </row>
    <row r="20" spans="1:13" ht="12.75">
      <c r="A20" s="42" t="s">
        <v>50</v>
      </c>
      <c r="B20" s="46" t="s">
        <v>132</v>
      </c>
      <c r="C20" s="54" t="s">
        <v>81</v>
      </c>
      <c r="D20" s="58" t="s">
        <v>57</v>
      </c>
      <c r="E20" s="176" t="s">
        <v>202</v>
      </c>
      <c r="F20" s="52">
        <v>22949.2</v>
      </c>
      <c r="G20" s="53" t="s">
        <v>133</v>
      </c>
      <c r="H20" s="61" t="str">
        <f t="shared" si="0"/>
        <v>10.10.2008</v>
      </c>
      <c r="I20" s="45">
        <f t="shared" si="1"/>
        <v>22949.2</v>
      </c>
      <c r="J20" s="62" t="str">
        <f t="shared" si="2"/>
        <v>10.10.2008</v>
      </c>
      <c r="K20" s="352" t="s">
        <v>134</v>
      </c>
      <c r="L20" s="353"/>
      <c r="M20" s="27"/>
    </row>
    <row r="21" spans="1:13" ht="12.75">
      <c r="A21" s="42" t="s">
        <v>51</v>
      </c>
      <c r="B21" s="46" t="s">
        <v>132</v>
      </c>
      <c r="C21" s="54" t="s">
        <v>84</v>
      </c>
      <c r="D21" s="51" t="s">
        <v>57</v>
      </c>
      <c r="E21" s="177" t="s">
        <v>1</v>
      </c>
      <c r="F21" s="52">
        <v>273</v>
      </c>
      <c r="G21" s="53" t="s">
        <v>136</v>
      </c>
      <c r="H21" s="61" t="str">
        <f t="shared" si="0"/>
        <v>10.10.2008</v>
      </c>
      <c r="I21" s="45">
        <f t="shared" si="1"/>
        <v>273</v>
      </c>
      <c r="J21" s="62" t="str">
        <f t="shared" si="2"/>
        <v>10.10.2008</v>
      </c>
      <c r="K21" s="352" t="s">
        <v>135</v>
      </c>
      <c r="L21" s="353"/>
      <c r="M21" s="27"/>
    </row>
    <row r="22" spans="1:13" ht="12.75">
      <c r="A22" s="42" t="s">
        <v>52</v>
      </c>
      <c r="B22" s="46" t="s">
        <v>132</v>
      </c>
      <c r="C22" s="170" t="s">
        <v>198</v>
      </c>
      <c r="D22" s="51" t="s">
        <v>57</v>
      </c>
      <c r="E22" s="177" t="s">
        <v>5</v>
      </c>
      <c r="F22" s="52">
        <v>56205.06</v>
      </c>
      <c r="G22" s="53" t="s">
        <v>137</v>
      </c>
      <c r="H22" s="47" t="str">
        <f t="shared" si="0"/>
        <v>10.10.2008</v>
      </c>
      <c r="I22" s="45">
        <f t="shared" si="1"/>
        <v>56205.06</v>
      </c>
      <c r="J22" s="48" t="str">
        <f t="shared" si="2"/>
        <v>10.10.2008</v>
      </c>
      <c r="K22" s="352" t="s">
        <v>138</v>
      </c>
      <c r="L22" s="353"/>
      <c r="M22" s="27"/>
    </row>
    <row r="23" spans="1:13" ht="12.75">
      <c r="A23" s="42" t="s">
        <v>53</v>
      </c>
      <c r="B23" s="46" t="s">
        <v>132</v>
      </c>
      <c r="C23" s="170" t="s">
        <v>198</v>
      </c>
      <c r="D23" s="51" t="s">
        <v>57</v>
      </c>
      <c r="E23" s="177" t="s">
        <v>5</v>
      </c>
      <c r="F23" s="50">
        <v>1011.52</v>
      </c>
      <c r="G23" s="46" t="s">
        <v>139</v>
      </c>
      <c r="H23" s="61" t="str">
        <f t="shared" si="0"/>
        <v>10.10.2008</v>
      </c>
      <c r="I23" s="45">
        <f t="shared" si="1"/>
        <v>1011.52</v>
      </c>
      <c r="J23" s="62" t="str">
        <f t="shared" si="2"/>
        <v>10.10.2008</v>
      </c>
      <c r="K23" s="356" t="s">
        <v>140</v>
      </c>
      <c r="L23" s="357"/>
      <c r="M23" s="27"/>
    </row>
    <row r="24" spans="1:13" ht="12.75">
      <c r="A24" s="42" t="s">
        <v>54</v>
      </c>
      <c r="B24" s="46" t="s">
        <v>132</v>
      </c>
      <c r="C24" s="170" t="s">
        <v>198</v>
      </c>
      <c r="D24" s="51" t="s">
        <v>57</v>
      </c>
      <c r="E24" s="177" t="s">
        <v>5</v>
      </c>
      <c r="F24" s="50">
        <v>506.79</v>
      </c>
      <c r="G24" s="46" t="s">
        <v>142</v>
      </c>
      <c r="H24" s="61" t="str">
        <f t="shared" si="0"/>
        <v>10.10.2008</v>
      </c>
      <c r="I24" s="45">
        <f t="shared" si="1"/>
        <v>506.79</v>
      </c>
      <c r="J24" s="62" t="str">
        <f t="shared" si="2"/>
        <v>10.10.2008</v>
      </c>
      <c r="K24" s="356" t="s">
        <v>140</v>
      </c>
      <c r="L24" s="357"/>
      <c r="M24" s="27"/>
    </row>
    <row r="25" spans="1:13" ht="12.75">
      <c r="A25" s="42" t="s">
        <v>105</v>
      </c>
      <c r="B25" s="46" t="s">
        <v>132</v>
      </c>
      <c r="C25" s="170" t="s">
        <v>198</v>
      </c>
      <c r="D25" s="51" t="s">
        <v>57</v>
      </c>
      <c r="E25" s="177" t="s">
        <v>5</v>
      </c>
      <c r="F25" s="47">
        <v>1214.51</v>
      </c>
      <c r="G25" s="46" t="s">
        <v>141</v>
      </c>
      <c r="H25" s="61" t="str">
        <f t="shared" si="0"/>
        <v>10.10.2008</v>
      </c>
      <c r="I25" s="45">
        <f t="shared" si="1"/>
        <v>1214.51</v>
      </c>
      <c r="J25" s="62" t="str">
        <f t="shared" si="2"/>
        <v>10.10.2008</v>
      </c>
      <c r="K25" s="348" t="s">
        <v>143</v>
      </c>
      <c r="L25" s="349"/>
      <c r="M25" s="27"/>
    </row>
    <row r="26" spans="1:13" ht="12.75">
      <c r="A26" s="42" t="s">
        <v>107</v>
      </c>
      <c r="B26" s="46" t="s">
        <v>132</v>
      </c>
      <c r="C26" s="170" t="s">
        <v>198</v>
      </c>
      <c r="D26" s="51" t="s">
        <v>57</v>
      </c>
      <c r="E26" s="177" t="s">
        <v>5</v>
      </c>
      <c r="F26" s="45">
        <v>2020.62</v>
      </c>
      <c r="G26" s="53" t="s">
        <v>144</v>
      </c>
      <c r="H26" s="47" t="str">
        <f t="shared" si="0"/>
        <v>10.10.2008</v>
      </c>
      <c r="I26" s="45">
        <f t="shared" si="1"/>
        <v>2020.62</v>
      </c>
      <c r="J26" s="48" t="str">
        <f t="shared" si="2"/>
        <v>10.10.2008</v>
      </c>
      <c r="K26" s="348" t="s">
        <v>145</v>
      </c>
      <c r="L26" s="349"/>
      <c r="M26" s="27"/>
    </row>
    <row r="27" spans="1:13" ht="12.75">
      <c r="A27" s="42" t="s">
        <v>58</v>
      </c>
      <c r="B27" s="46" t="s">
        <v>147</v>
      </c>
      <c r="C27" s="44" t="s">
        <v>146</v>
      </c>
      <c r="D27" s="49" t="s">
        <v>199</v>
      </c>
      <c r="E27" s="176" t="s">
        <v>96</v>
      </c>
      <c r="F27" s="50">
        <v>170</v>
      </c>
      <c r="G27" s="46" t="s">
        <v>148</v>
      </c>
      <c r="H27" s="47" t="str">
        <f t="shared" si="0"/>
        <v>16.10.2008</v>
      </c>
      <c r="I27" s="45">
        <f t="shared" si="1"/>
        <v>170</v>
      </c>
      <c r="J27" s="48" t="str">
        <f t="shared" si="2"/>
        <v>16.10.2008</v>
      </c>
      <c r="K27" s="354"/>
      <c r="L27" s="355"/>
      <c r="M27" s="27"/>
    </row>
    <row r="28" spans="1:13" ht="12.75">
      <c r="A28" s="42" t="s">
        <v>179</v>
      </c>
      <c r="B28" s="46" t="s">
        <v>149</v>
      </c>
      <c r="C28" s="54" t="s">
        <v>150</v>
      </c>
      <c r="D28" s="49" t="s">
        <v>199</v>
      </c>
      <c r="E28" s="176" t="s">
        <v>88</v>
      </c>
      <c r="F28" s="52">
        <v>550</v>
      </c>
      <c r="G28" s="53" t="s">
        <v>151</v>
      </c>
      <c r="H28" s="47" t="str">
        <f t="shared" si="0"/>
        <v>20.10.2008</v>
      </c>
      <c r="I28" s="45">
        <f t="shared" si="1"/>
        <v>550</v>
      </c>
      <c r="J28" s="48" t="str">
        <f t="shared" si="2"/>
        <v>20.10.2008</v>
      </c>
      <c r="K28" s="350"/>
      <c r="L28" s="351"/>
      <c r="M28" s="27"/>
    </row>
    <row r="29" spans="1:13" ht="12.75">
      <c r="A29" s="42" t="s">
        <v>180</v>
      </c>
      <c r="B29" s="46" t="s">
        <v>149</v>
      </c>
      <c r="C29" s="54" t="s">
        <v>82</v>
      </c>
      <c r="D29" s="51" t="s">
        <v>57</v>
      </c>
      <c r="E29" s="177" t="s">
        <v>5</v>
      </c>
      <c r="F29" s="52">
        <v>4553.19</v>
      </c>
      <c r="G29" s="53" t="s">
        <v>152</v>
      </c>
      <c r="H29" s="47" t="str">
        <f t="shared" si="0"/>
        <v>20.10.2008</v>
      </c>
      <c r="I29" s="45">
        <f t="shared" si="1"/>
        <v>4553.19</v>
      </c>
      <c r="J29" s="48" t="str">
        <f t="shared" si="2"/>
        <v>20.10.2008</v>
      </c>
      <c r="K29" s="350" t="s">
        <v>153</v>
      </c>
      <c r="L29" s="351"/>
      <c r="M29" s="27"/>
    </row>
    <row r="30" spans="1:13" ht="12.75">
      <c r="A30" s="42" t="s">
        <v>181</v>
      </c>
      <c r="B30" s="46" t="s">
        <v>149</v>
      </c>
      <c r="C30" s="57" t="s">
        <v>154</v>
      </c>
      <c r="D30" s="58" t="s">
        <v>199</v>
      </c>
      <c r="E30" s="178" t="s">
        <v>204</v>
      </c>
      <c r="F30" s="59">
        <v>249</v>
      </c>
      <c r="G30" s="53" t="s">
        <v>155</v>
      </c>
      <c r="H30" s="47" t="str">
        <f t="shared" si="0"/>
        <v>20.10.2008</v>
      </c>
      <c r="I30" s="45">
        <f t="shared" si="1"/>
        <v>249</v>
      </c>
      <c r="J30" s="48" t="str">
        <f t="shared" si="2"/>
        <v>20.10.2008</v>
      </c>
      <c r="K30" s="350"/>
      <c r="L30" s="351"/>
      <c r="M30" s="27"/>
    </row>
    <row r="31" spans="1:13" ht="12.75">
      <c r="A31" s="42" t="s">
        <v>182</v>
      </c>
      <c r="B31" s="46" t="s">
        <v>156</v>
      </c>
      <c r="C31" s="57" t="s">
        <v>157</v>
      </c>
      <c r="D31" s="58" t="s">
        <v>199</v>
      </c>
      <c r="E31" s="178" t="s">
        <v>193</v>
      </c>
      <c r="F31" s="59">
        <v>63.86</v>
      </c>
      <c r="G31" s="53" t="s">
        <v>194</v>
      </c>
      <c r="H31" s="47" t="str">
        <f t="shared" si="0"/>
        <v>22.10.2008</v>
      </c>
      <c r="I31" s="45">
        <f t="shared" si="1"/>
        <v>63.86</v>
      </c>
      <c r="J31" s="48" t="str">
        <f t="shared" si="2"/>
        <v>22.10.2008</v>
      </c>
      <c r="K31" s="85"/>
      <c r="L31" s="86"/>
      <c r="M31" s="27"/>
    </row>
    <row r="32" spans="1:13" ht="12.75">
      <c r="A32" s="42" t="s">
        <v>183</v>
      </c>
      <c r="B32" s="46" t="s">
        <v>156</v>
      </c>
      <c r="C32" s="54" t="s">
        <v>86</v>
      </c>
      <c r="D32" s="49" t="s">
        <v>76</v>
      </c>
      <c r="E32" s="175" t="s">
        <v>0</v>
      </c>
      <c r="F32" s="52">
        <v>966.26</v>
      </c>
      <c r="G32" s="53" t="s">
        <v>158</v>
      </c>
      <c r="H32" s="47" t="str">
        <f t="shared" si="0"/>
        <v>22.10.2008</v>
      </c>
      <c r="I32" s="45">
        <f t="shared" si="1"/>
        <v>966.26</v>
      </c>
      <c r="J32" s="48" t="str">
        <f t="shared" si="2"/>
        <v>22.10.2008</v>
      </c>
      <c r="K32" s="350"/>
      <c r="L32" s="351"/>
      <c r="M32" s="27"/>
    </row>
    <row r="33" spans="1:13" ht="12.75">
      <c r="A33" s="42" t="s">
        <v>184</v>
      </c>
      <c r="B33" s="46" t="s">
        <v>161</v>
      </c>
      <c r="C33" s="54" t="s">
        <v>159</v>
      </c>
      <c r="D33" s="51" t="s">
        <v>199</v>
      </c>
      <c r="E33" s="175" t="s">
        <v>204</v>
      </c>
      <c r="F33" s="52">
        <v>210.6</v>
      </c>
      <c r="G33" s="53" t="s">
        <v>160</v>
      </c>
      <c r="H33" s="47" t="str">
        <f t="shared" si="0"/>
        <v>23.10.2008</v>
      </c>
      <c r="I33" s="45">
        <f t="shared" si="1"/>
        <v>210.6</v>
      </c>
      <c r="J33" s="48" t="str">
        <f t="shared" si="2"/>
        <v>23.10.2008</v>
      </c>
      <c r="K33" s="350"/>
      <c r="L33" s="351"/>
      <c r="M33" s="27"/>
    </row>
    <row r="34" spans="1:13" ht="12.75">
      <c r="A34" s="42" t="s">
        <v>185</v>
      </c>
      <c r="B34" s="46" t="s">
        <v>163</v>
      </c>
      <c r="C34" s="44" t="s">
        <v>195</v>
      </c>
      <c r="D34" s="44" t="s">
        <v>199</v>
      </c>
      <c r="E34" s="174" t="s">
        <v>3</v>
      </c>
      <c r="F34" s="45">
        <v>181.72</v>
      </c>
      <c r="G34" s="53" t="s">
        <v>164</v>
      </c>
      <c r="H34" s="47" t="str">
        <f t="shared" si="0"/>
        <v>24.10.2008</v>
      </c>
      <c r="I34" s="45">
        <f t="shared" si="1"/>
        <v>181.72</v>
      </c>
      <c r="J34" s="48" t="str">
        <f t="shared" si="2"/>
        <v>24.10.2008</v>
      </c>
      <c r="K34" s="350">
        <v>39692</v>
      </c>
      <c r="L34" s="351"/>
      <c r="M34" s="27"/>
    </row>
    <row r="35" spans="1:13" ht="12.75">
      <c r="A35" s="42" t="s">
        <v>186</v>
      </c>
      <c r="B35" s="46" t="s">
        <v>165</v>
      </c>
      <c r="C35" s="44" t="s">
        <v>166</v>
      </c>
      <c r="D35" s="44" t="s">
        <v>199</v>
      </c>
      <c r="E35" s="174" t="s">
        <v>203</v>
      </c>
      <c r="F35" s="45">
        <v>17.8</v>
      </c>
      <c r="G35" s="46" t="s">
        <v>167</v>
      </c>
      <c r="H35" s="47" t="str">
        <f t="shared" si="0"/>
        <v>27.10.2008</v>
      </c>
      <c r="I35" s="45">
        <f t="shared" si="1"/>
        <v>17.8</v>
      </c>
      <c r="J35" s="48" t="str">
        <f t="shared" si="2"/>
        <v>27.10.2008</v>
      </c>
      <c r="K35" s="348"/>
      <c r="L35" s="349"/>
      <c r="M35" s="27"/>
    </row>
    <row r="36" spans="1:13" ht="12.75">
      <c r="A36" s="42" t="s">
        <v>187</v>
      </c>
      <c r="B36" s="46" t="s">
        <v>168</v>
      </c>
      <c r="C36" s="44" t="s">
        <v>169</v>
      </c>
      <c r="D36" s="44" t="s">
        <v>20</v>
      </c>
      <c r="E36" s="174" t="s">
        <v>170</v>
      </c>
      <c r="F36" s="45">
        <v>638</v>
      </c>
      <c r="G36" s="46" t="s">
        <v>171</v>
      </c>
      <c r="H36" s="47" t="str">
        <f t="shared" si="0"/>
        <v>28.10.2008</v>
      </c>
      <c r="I36" s="45">
        <f t="shared" si="1"/>
        <v>638</v>
      </c>
      <c r="J36" s="48" t="str">
        <f t="shared" si="2"/>
        <v>28.10.2008</v>
      </c>
      <c r="K36" s="348"/>
      <c r="L36" s="349"/>
      <c r="M36" s="27"/>
    </row>
    <row r="37" spans="1:13" ht="12.75">
      <c r="A37" s="42" t="s">
        <v>188</v>
      </c>
      <c r="B37" s="46" t="s">
        <v>172</v>
      </c>
      <c r="C37" s="44" t="s">
        <v>85</v>
      </c>
      <c r="D37" s="44" t="s">
        <v>57</v>
      </c>
      <c r="E37" s="174" t="s">
        <v>9</v>
      </c>
      <c r="F37" s="45">
        <v>21495.32</v>
      </c>
      <c r="G37" s="46" t="s">
        <v>90</v>
      </c>
      <c r="H37" s="47" t="str">
        <f t="shared" si="0"/>
        <v>29.10.2008</v>
      </c>
      <c r="I37" s="45">
        <f t="shared" si="1"/>
        <v>21495.32</v>
      </c>
      <c r="J37" s="48" t="str">
        <f t="shared" si="2"/>
        <v>29.10.2008</v>
      </c>
      <c r="K37" s="348" t="s">
        <v>173</v>
      </c>
      <c r="L37" s="349"/>
      <c r="M37" s="27"/>
    </row>
    <row r="38" spans="1:13" ht="12.75">
      <c r="A38" s="42" t="s">
        <v>189</v>
      </c>
      <c r="B38" s="46" t="s">
        <v>174</v>
      </c>
      <c r="C38" s="54" t="s">
        <v>83</v>
      </c>
      <c r="D38" s="49" t="s">
        <v>57</v>
      </c>
      <c r="E38" s="175" t="s">
        <v>175</v>
      </c>
      <c r="F38" s="52">
        <v>1271.62</v>
      </c>
      <c r="G38" s="53" t="s">
        <v>176</v>
      </c>
      <c r="H38" s="47" t="str">
        <f t="shared" si="0"/>
        <v>30.10.2008</v>
      </c>
      <c r="I38" s="45">
        <f t="shared" si="1"/>
        <v>1271.62</v>
      </c>
      <c r="J38" s="48" t="str">
        <f t="shared" si="2"/>
        <v>30.10.2008</v>
      </c>
      <c r="K38" s="350"/>
      <c r="L38" s="351"/>
      <c r="M38" s="27"/>
    </row>
    <row r="39" spans="1:13" ht="12.75">
      <c r="A39" s="42" t="s">
        <v>190</v>
      </c>
      <c r="B39" s="46" t="s">
        <v>174</v>
      </c>
      <c r="C39" s="44" t="s">
        <v>123</v>
      </c>
      <c r="D39" s="49" t="s">
        <v>57</v>
      </c>
      <c r="E39" s="175" t="s">
        <v>175</v>
      </c>
      <c r="F39" s="45">
        <v>3258.28</v>
      </c>
      <c r="G39" s="46" t="s">
        <v>177</v>
      </c>
      <c r="H39" s="47" t="str">
        <f t="shared" si="0"/>
        <v>30.10.2008</v>
      </c>
      <c r="I39" s="45">
        <f t="shared" si="1"/>
        <v>3258.28</v>
      </c>
      <c r="J39" s="48" t="str">
        <f t="shared" si="2"/>
        <v>30.10.2008</v>
      </c>
      <c r="K39" s="348"/>
      <c r="L39" s="349"/>
      <c r="M39" s="27"/>
    </row>
    <row r="40" spans="1:13" ht="12.75">
      <c r="A40" s="42" t="s">
        <v>191</v>
      </c>
      <c r="B40" s="46" t="s">
        <v>174</v>
      </c>
      <c r="C40" s="54" t="s">
        <v>84</v>
      </c>
      <c r="D40" s="51" t="s">
        <v>57</v>
      </c>
      <c r="E40" s="179" t="s">
        <v>2</v>
      </c>
      <c r="F40" s="52">
        <v>814.28</v>
      </c>
      <c r="G40" s="53" t="s">
        <v>178</v>
      </c>
      <c r="H40" s="47" t="str">
        <f t="shared" si="0"/>
        <v>30.10.2008</v>
      </c>
      <c r="I40" s="45">
        <f t="shared" si="1"/>
        <v>814.28</v>
      </c>
      <c r="J40" s="48" t="str">
        <f t="shared" si="2"/>
        <v>30.10.2008</v>
      </c>
      <c r="K40" s="352" t="s">
        <v>135</v>
      </c>
      <c r="L40" s="353"/>
      <c r="M40" s="27"/>
    </row>
    <row r="41" spans="1:13" ht="13.5" thickBot="1">
      <c r="A41" s="42" t="s">
        <v>192</v>
      </c>
      <c r="B41" s="228" t="s">
        <v>196</v>
      </c>
      <c r="C41" s="100" t="s">
        <v>87</v>
      </c>
      <c r="D41" s="101" t="s">
        <v>65</v>
      </c>
      <c r="E41" s="180" t="s">
        <v>4</v>
      </c>
      <c r="F41" s="102">
        <f>29.7+98.1+17.6+19.5+2.7</f>
        <v>167.6</v>
      </c>
      <c r="G41" s="46" t="s">
        <v>90</v>
      </c>
      <c r="H41" s="47" t="str">
        <f t="shared" si="0"/>
        <v>31.10.2008</v>
      </c>
      <c r="I41" s="104">
        <f t="shared" si="1"/>
        <v>167.6</v>
      </c>
      <c r="J41" s="48" t="str">
        <f t="shared" si="2"/>
        <v>31.10.2008</v>
      </c>
      <c r="K41" s="344">
        <v>39722</v>
      </c>
      <c r="L41" s="345"/>
      <c r="M41" s="27"/>
    </row>
    <row r="42" spans="1:13" ht="13.5" thickBot="1">
      <c r="A42" s="387" t="s">
        <v>197</v>
      </c>
      <c r="B42" s="388"/>
      <c r="C42" s="388"/>
      <c r="D42" s="388"/>
      <c r="E42" s="389"/>
      <c r="F42" s="103">
        <f>SUM(F13:F41)</f>
        <v>526084</v>
      </c>
      <c r="G42" s="89"/>
      <c r="H42" s="90"/>
      <c r="I42" s="103">
        <f>SUM(I13:I41)</f>
        <v>526084</v>
      </c>
      <c r="J42" s="91"/>
      <c r="K42" s="346"/>
      <c r="L42" s="346"/>
      <c r="M42" s="27"/>
    </row>
    <row r="43" spans="1:13" ht="12.75">
      <c r="A43" s="99"/>
      <c r="B43" s="92"/>
      <c r="C43" s="93"/>
      <c r="D43" s="88"/>
      <c r="E43" s="94"/>
      <c r="F43" s="94"/>
      <c r="G43" s="95"/>
      <c r="H43" s="96"/>
      <c r="I43" s="97"/>
      <c r="J43" s="98"/>
      <c r="K43" s="347"/>
      <c r="L43" s="347"/>
      <c r="M43" s="27"/>
    </row>
    <row r="44" spans="1:13" ht="12.75">
      <c r="A44" s="56"/>
      <c r="B44" s="41"/>
      <c r="C44" s="41"/>
      <c r="D44" s="41"/>
      <c r="E44" s="41"/>
      <c r="F44" s="41"/>
      <c r="G44" s="41"/>
      <c r="H44" s="41"/>
      <c r="I44" s="41"/>
      <c r="J44" s="41"/>
      <c r="K44" s="41"/>
      <c r="M44" s="27"/>
    </row>
    <row r="45" spans="1:13" ht="12.75">
      <c r="A45" s="37"/>
      <c r="B45" s="37"/>
      <c r="C45" s="37"/>
      <c r="D45" s="37"/>
      <c r="E45" s="37"/>
      <c r="F45" s="41"/>
      <c r="G45" s="41"/>
      <c r="H45" s="41"/>
      <c r="I45" s="41"/>
      <c r="J45" s="41"/>
      <c r="K45" s="41"/>
      <c r="L45" s="25"/>
      <c r="M45" s="27"/>
    </row>
    <row r="46" spans="1:13" ht="13.5" thickBot="1">
      <c r="A46" s="63"/>
      <c r="B46" s="63"/>
      <c r="C46" s="63"/>
      <c r="D46" s="63"/>
      <c r="E46" s="63"/>
      <c r="F46" s="63"/>
      <c r="G46" s="73"/>
      <c r="H46" s="73"/>
      <c r="I46" s="73"/>
      <c r="J46" s="73"/>
      <c r="K46" s="73"/>
      <c r="L46" s="25"/>
      <c r="M46" s="27"/>
    </row>
    <row r="47" spans="1:13" ht="12.75">
      <c r="A47" s="64"/>
      <c r="B47" s="65"/>
      <c r="C47" s="65"/>
      <c r="D47" s="65"/>
      <c r="E47" s="65"/>
      <c r="F47" s="66"/>
      <c r="G47" s="380"/>
      <c r="H47" s="381"/>
      <c r="I47" s="381"/>
      <c r="J47" s="381"/>
      <c r="K47" s="381"/>
      <c r="L47" s="40"/>
      <c r="M47" s="27"/>
    </row>
    <row r="48" spans="1:13" ht="12.75">
      <c r="A48" s="67" t="e">
        <f>"São Paulo 15 de "&amp;VLOOKUP(MONTH(MES_ANEXO4)+1,#REF!,2,FALSE)&amp;" de 2008"</f>
        <v>#REF!</v>
      </c>
      <c r="B48" s="68"/>
      <c r="C48" s="68"/>
      <c r="D48" s="68"/>
      <c r="E48" s="68"/>
      <c r="F48" s="69"/>
      <c r="G48" s="382" t="e">
        <f>A48</f>
        <v>#REF!</v>
      </c>
      <c r="H48" s="383"/>
      <c r="I48" s="383"/>
      <c r="J48" s="383"/>
      <c r="K48" s="383"/>
      <c r="L48" s="80"/>
      <c r="M48" s="27"/>
    </row>
    <row r="49" spans="1:13" ht="12.75">
      <c r="A49" s="70"/>
      <c r="B49" s="16"/>
      <c r="C49" s="16"/>
      <c r="D49" s="16"/>
      <c r="E49" s="16"/>
      <c r="F49" s="71"/>
      <c r="G49" s="369"/>
      <c r="H49" s="370"/>
      <c r="I49" s="370"/>
      <c r="J49" s="370"/>
      <c r="K49" s="370"/>
      <c r="L49" s="80"/>
      <c r="M49" s="27"/>
    </row>
    <row r="50" spans="1:13" ht="12.75">
      <c r="A50" s="70"/>
      <c r="B50" s="16"/>
      <c r="C50" s="16"/>
      <c r="D50" s="16"/>
      <c r="E50" s="18"/>
      <c r="F50" s="19"/>
      <c r="G50" s="369"/>
      <c r="H50" s="370"/>
      <c r="I50" s="370"/>
      <c r="J50" s="370"/>
      <c r="K50" s="370"/>
      <c r="L50" s="80"/>
      <c r="M50" s="27"/>
    </row>
    <row r="51" spans="1:13" ht="12.75">
      <c r="A51" s="55" t="s">
        <v>110</v>
      </c>
      <c r="B51" s="73"/>
      <c r="C51" s="73"/>
      <c r="D51" s="73"/>
      <c r="E51" s="82" t="s">
        <v>113</v>
      </c>
      <c r="F51" s="19"/>
      <c r="G51" s="369" t="s">
        <v>69</v>
      </c>
      <c r="H51" s="370"/>
      <c r="I51" s="370"/>
      <c r="J51" s="370"/>
      <c r="K51" s="370"/>
      <c r="L51" s="80"/>
      <c r="M51" s="27"/>
    </row>
    <row r="52" spans="1:13" ht="12.75">
      <c r="A52" s="75" t="s">
        <v>111</v>
      </c>
      <c r="B52" s="73"/>
      <c r="C52" s="73"/>
      <c r="D52" s="73"/>
      <c r="E52" s="82" t="s">
        <v>114</v>
      </c>
      <c r="F52" s="19"/>
      <c r="G52" s="38"/>
      <c r="H52" s="15"/>
      <c r="I52" s="15"/>
      <c r="J52" s="15"/>
      <c r="K52" s="15"/>
      <c r="L52" s="80"/>
      <c r="M52" s="27"/>
    </row>
    <row r="53" spans="1:13" ht="12.75">
      <c r="A53" s="79" t="s">
        <v>112</v>
      </c>
      <c r="B53" s="73"/>
      <c r="C53" s="73"/>
      <c r="D53" s="73"/>
      <c r="E53" s="18"/>
      <c r="F53" s="19"/>
      <c r="G53" s="38"/>
      <c r="H53" s="15"/>
      <c r="I53" s="15"/>
      <c r="J53" s="15"/>
      <c r="K53" s="15"/>
      <c r="L53" s="80"/>
      <c r="M53" s="27"/>
    </row>
    <row r="54" spans="1:13" ht="13.5" thickBot="1">
      <c r="A54" s="72"/>
      <c r="B54" s="63"/>
      <c r="C54" s="63"/>
      <c r="D54" s="63"/>
      <c r="E54" s="20"/>
      <c r="F54" s="21"/>
      <c r="G54" s="378"/>
      <c r="H54" s="379"/>
      <c r="I54" s="379"/>
      <c r="J54" s="379"/>
      <c r="K54" s="379"/>
      <c r="L54" s="81"/>
      <c r="M54" s="27"/>
    </row>
    <row r="55" spans="5:13" ht="12.75">
      <c r="E55" s="17"/>
      <c r="F55" s="29"/>
      <c r="G55" s="17"/>
      <c r="H55" s="17"/>
      <c r="I55" s="17"/>
      <c r="J55" s="17"/>
      <c r="K55" s="17"/>
      <c r="L55" s="22"/>
      <c r="M55" s="27"/>
    </row>
    <row r="56" spans="5:13" ht="12.75">
      <c r="E56" s="17"/>
      <c r="F56" s="29"/>
      <c r="G56" s="17"/>
      <c r="H56" s="17"/>
      <c r="I56" s="17"/>
      <c r="J56" s="17"/>
      <c r="K56" s="17"/>
      <c r="L56" s="22"/>
      <c r="M56" s="27"/>
    </row>
    <row r="57" spans="2:13" ht="12.75">
      <c r="B57" s="24"/>
      <c r="D57" s="22"/>
      <c r="E57" s="22"/>
      <c r="F57" s="82"/>
      <c r="G57" s="17"/>
      <c r="H57" s="17"/>
      <c r="I57" s="17"/>
      <c r="J57" s="17"/>
      <c r="K57" s="17"/>
      <c r="L57" s="22"/>
      <c r="M57" s="27"/>
    </row>
    <row r="58" spans="5:13" ht="12.75">
      <c r="E58" s="16"/>
      <c r="F58" s="82"/>
      <c r="G58" s="17"/>
      <c r="H58" s="17"/>
      <c r="I58" s="17"/>
      <c r="J58" s="17"/>
      <c r="K58" s="17"/>
      <c r="L58" s="22"/>
      <c r="M58" s="27"/>
    </row>
    <row r="59" spans="5:13" ht="12.75">
      <c r="E59" s="16"/>
      <c r="F59" s="16"/>
      <c r="G59" s="17"/>
      <c r="H59" s="17"/>
      <c r="I59" s="17"/>
      <c r="J59" s="17"/>
      <c r="K59" s="17"/>
      <c r="L59" s="22"/>
      <c r="M59" s="27"/>
    </row>
    <row r="60" spans="5:13" ht="12.75">
      <c r="E60" s="17"/>
      <c r="F60" s="29"/>
      <c r="G60" s="17"/>
      <c r="H60" s="17"/>
      <c r="I60" s="17"/>
      <c r="J60" s="17"/>
      <c r="K60" s="17"/>
      <c r="L60" s="22"/>
      <c r="M60" s="27"/>
    </row>
    <row r="61" spans="5:13" ht="12.75">
      <c r="E61" s="17"/>
      <c r="F61" s="29"/>
      <c r="G61" s="17"/>
      <c r="H61" s="17"/>
      <c r="I61" s="17"/>
      <c r="J61" s="17"/>
      <c r="K61" s="17"/>
      <c r="L61" s="22"/>
      <c r="M61" s="27"/>
    </row>
    <row r="62" spans="5:13" ht="12.75">
      <c r="E62" s="17"/>
      <c r="F62" s="34"/>
      <c r="G62" s="17"/>
      <c r="H62" s="17"/>
      <c r="I62" s="17"/>
      <c r="J62" s="17"/>
      <c r="K62" s="17"/>
      <c r="L62" s="22"/>
      <c r="M62" s="27"/>
    </row>
    <row r="63" spans="5:13" ht="12.75">
      <c r="E63" s="17"/>
      <c r="F63" s="29"/>
      <c r="G63" s="17"/>
      <c r="H63" s="17"/>
      <c r="I63" s="17"/>
      <c r="J63" s="17"/>
      <c r="K63" s="17"/>
      <c r="L63" s="22"/>
      <c r="M63" s="27"/>
    </row>
    <row r="64" spans="5:13" ht="12.75">
      <c r="E64" s="17"/>
      <c r="F64" s="29"/>
      <c r="G64" s="17"/>
      <c r="H64" s="17"/>
      <c r="I64" s="17"/>
      <c r="J64" s="17"/>
      <c r="K64" s="17"/>
      <c r="L64" s="22"/>
      <c r="M64" s="27"/>
    </row>
    <row r="65" spans="5:13" ht="12.75">
      <c r="E65" s="17"/>
      <c r="F65" s="29"/>
      <c r="G65" s="17"/>
      <c r="H65" s="17"/>
      <c r="I65" s="17"/>
      <c r="J65" s="17"/>
      <c r="K65" s="17"/>
      <c r="L65" s="22"/>
      <c r="M65" s="27"/>
    </row>
    <row r="66" spans="5:13" ht="12.75">
      <c r="E66" s="17"/>
      <c r="F66" s="29"/>
      <c r="G66" s="17"/>
      <c r="H66" s="17"/>
      <c r="I66" s="17"/>
      <c r="J66" s="17"/>
      <c r="K66" s="17"/>
      <c r="L66" s="22"/>
      <c r="M66" s="27"/>
    </row>
    <row r="67" spans="5:14" ht="12.75">
      <c r="E67" s="17"/>
      <c r="F67" s="29"/>
      <c r="G67" s="17"/>
      <c r="H67" s="17"/>
      <c r="I67" s="17"/>
      <c r="J67" s="17"/>
      <c r="K67" s="17"/>
      <c r="L67" s="22"/>
      <c r="M67" s="33"/>
      <c r="N67" s="32"/>
    </row>
    <row r="68" spans="5:14" ht="12.75">
      <c r="E68" s="17"/>
      <c r="F68" s="29"/>
      <c r="G68" s="17"/>
      <c r="H68" s="17"/>
      <c r="I68" s="17"/>
      <c r="J68" s="17"/>
      <c r="K68" s="17"/>
      <c r="L68" s="22"/>
      <c r="M68" s="33"/>
      <c r="N68" s="32"/>
    </row>
    <row r="69" spans="5:14" ht="12.75">
      <c r="E69" s="17"/>
      <c r="F69" s="29"/>
      <c r="G69" s="17"/>
      <c r="H69" s="17"/>
      <c r="I69" s="17"/>
      <c r="J69" s="17"/>
      <c r="K69" s="17"/>
      <c r="L69" s="22"/>
      <c r="M69" s="33"/>
      <c r="N69" s="32"/>
    </row>
    <row r="70" spans="5:14" ht="15">
      <c r="E70" s="9"/>
      <c r="F70" s="16"/>
      <c r="G70" s="16"/>
      <c r="H70" s="17"/>
      <c r="I70" s="17"/>
      <c r="J70" s="17"/>
      <c r="K70" s="17"/>
      <c r="L70" s="22"/>
      <c r="M70" s="33"/>
      <c r="N70" s="32"/>
    </row>
    <row r="71" spans="5:14" ht="12.75">
      <c r="E71" s="17"/>
      <c r="F71" s="29"/>
      <c r="G71" s="17"/>
      <c r="H71" s="17"/>
      <c r="I71" s="17"/>
      <c r="J71" s="17"/>
      <c r="K71" s="17"/>
      <c r="L71" s="22"/>
      <c r="M71" s="33"/>
      <c r="N71" s="32"/>
    </row>
    <row r="72" spans="5:14" ht="12.75">
      <c r="E72" s="17"/>
      <c r="F72" s="29"/>
      <c r="G72" s="17"/>
      <c r="H72" s="17"/>
      <c r="I72" s="17"/>
      <c r="J72" s="17"/>
      <c r="K72" s="17"/>
      <c r="L72" s="22"/>
      <c r="M72" s="33"/>
      <c r="N72" s="32"/>
    </row>
    <row r="73" spans="5:14" ht="12.75">
      <c r="E73" s="17"/>
      <c r="F73" s="29"/>
      <c r="G73" s="17"/>
      <c r="H73" s="17"/>
      <c r="I73" s="17"/>
      <c r="J73" s="17"/>
      <c r="K73" s="17"/>
      <c r="L73" s="22"/>
      <c r="M73" s="33"/>
      <c r="N73" s="32"/>
    </row>
    <row r="74" spans="5:13" ht="12.75">
      <c r="E74" s="17"/>
      <c r="F74" s="29"/>
      <c r="G74" s="17"/>
      <c r="H74" s="17"/>
      <c r="I74" s="17"/>
      <c r="J74" s="17"/>
      <c r="K74" s="17"/>
      <c r="L74" s="22"/>
      <c r="M74" s="27"/>
    </row>
    <row r="75" spans="5:13" ht="12.75">
      <c r="E75" s="17"/>
      <c r="F75" s="29"/>
      <c r="G75" s="17"/>
      <c r="H75" s="17"/>
      <c r="I75" s="17"/>
      <c r="J75" s="17"/>
      <c r="K75" s="17"/>
      <c r="L75" s="22"/>
      <c r="M75" s="27"/>
    </row>
    <row r="76" spans="5:13" ht="12.75">
      <c r="E76" s="17"/>
      <c r="F76" s="29"/>
      <c r="G76" s="17"/>
      <c r="H76" s="17"/>
      <c r="I76" s="17"/>
      <c r="J76" s="17"/>
      <c r="K76" s="17"/>
      <c r="L76" s="22"/>
      <c r="M76" s="27"/>
    </row>
    <row r="77" spans="5:13" ht="12.75">
      <c r="E77" s="17"/>
      <c r="F77" s="29"/>
      <c r="G77" s="17"/>
      <c r="H77" s="17"/>
      <c r="I77" s="17"/>
      <c r="J77" s="17"/>
      <c r="K77" s="17"/>
      <c r="L77" s="22"/>
      <c r="M77" s="27"/>
    </row>
    <row r="78" spans="5:13" ht="12.75">
      <c r="E78" s="17"/>
      <c r="F78" s="29"/>
      <c r="G78" s="17"/>
      <c r="H78" s="17"/>
      <c r="I78" s="17"/>
      <c r="J78" s="17"/>
      <c r="K78" s="17"/>
      <c r="L78" s="22"/>
      <c r="M78" s="27"/>
    </row>
    <row r="79" spans="5:13" ht="12.75">
      <c r="E79" s="17"/>
      <c r="F79" s="29"/>
      <c r="G79" s="17"/>
      <c r="H79" s="17"/>
      <c r="I79" s="17"/>
      <c r="J79" s="17"/>
      <c r="K79" s="17"/>
      <c r="L79" s="22"/>
      <c r="M79" s="27"/>
    </row>
    <row r="80" spans="5:13" ht="12.75">
      <c r="E80" s="17"/>
      <c r="F80" s="29"/>
      <c r="G80" s="17"/>
      <c r="H80" s="17"/>
      <c r="I80" s="17"/>
      <c r="J80" s="17"/>
      <c r="K80" s="17"/>
      <c r="L80" s="22"/>
      <c r="M80" s="27"/>
    </row>
    <row r="81" spans="5:13" ht="12.75">
      <c r="E81" s="17"/>
      <c r="F81" s="29"/>
      <c r="G81" s="17"/>
      <c r="H81" s="17"/>
      <c r="I81" s="17"/>
      <c r="J81" s="17"/>
      <c r="K81" s="17"/>
      <c r="L81" s="22"/>
      <c r="M81" s="27"/>
    </row>
    <row r="82" spans="5:13" ht="12.75">
      <c r="E82" s="17"/>
      <c r="F82" s="29"/>
      <c r="G82" s="17"/>
      <c r="H82" s="17"/>
      <c r="I82" s="17"/>
      <c r="J82" s="17"/>
      <c r="K82" s="17"/>
      <c r="L82" s="22"/>
      <c r="M82" s="27"/>
    </row>
    <row r="83" spans="5:13" ht="12.75">
      <c r="E83" s="17"/>
      <c r="F83" s="29"/>
      <c r="G83" s="17"/>
      <c r="H83" s="17"/>
      <c r="I83" s="17"/>
      <c r="J83" s="17"/>
      <c r="K83" s="17"/>
      <c r="L83" s="22"/>
      <c r="M83" s="27"/>
    </row>
    <row r="84" spans="5:13" ht="12.75">
      <c r="E84" s="17"/>
      <c r="F84" s="29"/>
      <c r="G84" s="17"/>
      <c r="H84" s="17"/>
      <c r="I84" s="17"/>
      <c r="J84" s="17"/>
      <c r="K84" s="17"/>
      <c r="L84" s="22"/>
      <c r="M84" s="27"/>
    </row>
    <row r="85" spans="5:13" ht="12.75">
      <c r="E85" s="17"/>
      <c r="F85" s="29"/>
      <c r="G85" s="17"/>
      <c r="H85" s="17"/>
      <c r="I85" s="17"/>
      <c r="J85" s="17"/>
      <c r="K85" s="17"/>
      <c r="L85" s="22"/>
      <c r="M85" s="27"/>
    </row>
    <row r="86" spans="5:13" ht="12.75">
      <c r="E86" s="17"/>
      <c r="F86" s="29"/>
      <c r="G86" s="17"/>
      <c r="H86" s="17"/>
      <c r="I86" s="17"/>
      <c r="J86" s="17"/>
      <c r="K86" s="17"/>
      <c r="L86" s="22"/>
      <c r="M86" s="27"/>
    </row>
    <row r="87" spans="5:13" ht="12.75">
      <c r="E87" s="17"/>
      <c r="F87" s="29"/>
      <c r="G87" s="17"/>
      <c r="H87" s="17"/>
      <c r="I87" s="17"/>
      <c r="J87" s="17"/>
      <c r="K87" s="17"/>
      <c r="L87" s="22"/>
      <c r="M87" s="27"/>
    </row>
    <row r="88" spans="5:13" ht="12.75">
      <c r="E88" s="17"/>
      <c r="F88" s="29"/>
      <c r="G88" s="17"/>
      <c r="H88" s="17"/>
      <c r="I88" s="17"/>
      <c r="J88" s="17"/>
      <c r="K88" s="17"/>
      <c r="L88" s="22"/>
      <c r="M88" s="27"/>
    </row>
    <row r="89" spans="5:13" ht="12.75">
      <c r="E89" s="17"/>
      <c r="F89" s="29"/>
      <c r="G89" s="17"/>
      <c r="H89" s="17"/>
      <c r="I89" s="17"/>
      <c r="J89" s="17"/>
      <c r="K89" s="17"/>
      <c r="L89" s="22"/>
      <c r="M89" s="27"/>
    </row>
    <row r="90" spans="5:13" ht="12.75">
      <c r="E90" s="17"/>
      <c r="F90" s="29"/>
      <c r="G90" s="17"/>
      <c r="H90" s="17"/>
      <c r="I90" s="17"/>
      <c r="J90" s="17"/>
      <c r="K90" s="17"/>
      <c r="L90" s="22"/>
      <c r="M90" s="27"/>
    </row>
    <row r="91" spans="5:13" ht="12.75">
      <c r="E91" s="17"/>
      <c r="F91" s="29"/>
      <c r="G91" s="17"/>
      <c r="H91" s="17"/>
      <c r="I91" s="17"/>
      <c r="J91" s="17"/>
      <c r="K91" s="17"/>
      <c r="L91" s="22"/>
      <c r="M91" s="27"/>
    </row>
    <row r="92" spans="5:13" ht="12.75">
      <c r="E92" s="17"/>
      <c r="F92" s="29"/>
      <c r="G92" s="17"/>
      <c r="H92" s="17"/>
      <c r="I92" s="17"/>
      <c r="J92" s="17"/>
      <c r="K92" s="17"/>
      <c r="L92" s="22"/>
      <c r="M92" s="27"/>
    </row>
    <row r="93" spans="5:13" ht="12.75">
      <c r="E93" s="17"/>
      <c r="F93" s="29"/>
      <c r="G93" s="17"/>
      <c r="H93" s="17"/>
      <c r="I93" s="17"/>
      <c r="J93" s="17"/>
      <c r="K93" s="17"/>
      <c r="L93" s="22"/>
      <c r="M93" s="27"/>
    </row>
    <row r="94" spans="5:13" ht="12.75">
      <c r="E94" s="17"/>
      <c r="F94" s="29"/>
      <c r="G94" s="17"/>
      <c r="H94" s="17"/>
      <c r="I94" s="17"/>
      <c r="J94" s="17"/>
      <c r="K94" s="17"/>
      <c r="L94" s="22"/>
      <c r="M94" s="27"/>
    </row>
    <row r="95" spans="5:13" ht="12.75">
      <c r="E95" s="17"/>
      <c r="F95" s="29"/>
      <c r="G95" s="17"/>
      <c r="H95" s="17"/>
      <c r="I95" s="17"/>
      <c r="J95" s="17"/>
      <c r="K95" s="17"/>
      <c r="L95" s="22"/>
      <c r="M95" s="27"/>
    </row>
    <row r="96" spans="5:13" ht="12.75">
      <c r="E96" s="17"/>
      <c r="F96" s="29"/>
      <c r="G96" s="17"/>
      <c r="H96" s="17"/>
      <c r="I96" s="17"/>
      <c r="J96" s="17"/>
      <c r="K96" s="17"/>
      <c r="L96" s="22"/>
      <c r="M96" s="27"/>
    </row>
    <row r="97" spans="5:13" ht="12.75">
      <c r="E97" s="17"/>
      <c r="F97" s="29"/>
      <c r="G97" s="17"/>
      <c r="H97" s="17"/>
      <c r="I97" s="17"/>
      <c r="J97" s="17"/>
      <c r="K97" s="17"/>
      <c r="L97" s="22"/>
      <c r="M97" s="27"/>
    </row>
    <row r="98" spans="5:13" ht="12.75">
      <c r="E98" s="17"/>
      <c r="F98" s="29"/>
      <c r="G98" s="17"/>
      <c r="H98" s="17"/>
      <c r="I98" s="17"/>
      <c r="J98" s="17"/>
      <c r="K98" s="17"/>
      <c r="L98" s="22"/>
      <c r="M98" s="27"/>
    </row>
    <row r="99" spans="5:13" ht="12.75">
      <c r="E99" s="17"/>
      <c r="F99" s="29"/>
      <c r="G99" s="17"/>
      <c r="H99" s="17"/>
      <c r="I99" s="17"/>
      <c r="J99" s="17"/>
      <c r="K99" s="17"/>
      <c r="L99" s="22"/>
      <c r="M99" s="27"/>
    </row>
    <row r="100" spans="5:13" ht="12.75">
      <c r="E100" s="17"/>
      <c r="F100" s="29"/>
      <c r="G100" s="17"/>
      <c r="H100" s="17"/>
      <c r="I100" s="17"/>
      <c r="J100" s="17"/>
      <c r="K100" s="17"/>
      <c r="L100" s="22"/>
      <c r="M100" s="27"/>
    </row>
    <row r="101" spans="5:13" ht="12.75">
      <c r="E101" s="17"/>
      <c r="F101" s="29"/>
      <c r="G101" s="17"/>
      <c r="H101" s="17"/>
      <c r="I101" s="17"/>
      <c r="J101" s="17"/>
      <c r="K101" s="17"/>
      <c r="L101" s="22"/>
      <c r="M101" s="27"/>
    </row>
    <row r="102" spans="5:13" ht="12.75">
      <c r="E102" s="17"/>
      <c r="F102" s="29"/>
      <c r="G102" s="17"/>
      <c r="H102" s="17"/>
      <c r="I102" s="17"/>
      <c r="J102" s="17"/>
      <c r="K102" s="17"/>
      <c r="L102" s="22"/>
      <c r="M102" s="27"/>
    </row>
    <row r="103" spans="5:13" ht="12.75">
      <c r="E103" s="17"/>
      <c r="F103" s="29"/>
      <c r="G103" s="17"/>
      <c r="H103" s="17"/>
      <c r="I103" s="17"/>
      <c r="J103" s="17"/>
      <c r="K103" s="17"/>
      <c r="L103" s="22"/>
      <c r="M103" s="27"/>
    </row>
    <row r="104" spans="5:13" ht="12.75">
      <c r="E104" s="17"/>
      <c r="F104" s="29"/>
      <c r="G104" s="17"/>
      <c r="H104" s="17"/>
      <c r="I104" s="17"/>
      <c r="J104" s="17"/>
      <c r="K104" s="17"/>
      <c r="L104" s="22"/>
      <c r="M104" s="27"/>
    </row>
    <row r="105" spans="5:13" ht="12.75">
      <c r="E105" s="17"/>
      <c r="F105" s="29"/>
      <c r="G105" s="17"/>
      <c r="H105" s="17"/>
      <c r="I105" s="17"/>
      <c r="J105" s="17"/>
      <c r="K105" s="17"/>
      <c r="L105" s="22"/>
      <c r="M105" s="27"/>
    </row>
    <row r="106" spans="5:13" ht="12.75">
      <c r="E106" s="17"/>
      <c r="F106" s="29"/>
      <c r="G106" s="17"/>
      <c r="H106" s="17"/>
      <c r="I106" s="17"/>
      <c r="J106" s="17"/>
      <c r="K106" s="17"/>
      <c r="L106" s="22"/>
      <c r="M106" s="27"/>
    </row>
    <row r="107" spans="5:13" ht="12.75">
      <c r="E107" s="17"/>
      <c r="F107" s="29"/>
      <c r="G107" s="17"/>
      <c r="H107" s="17"/>
      <c r="I107" s="17"/>
      <c r="J107" s="17"/>
      <c r="K107" s="17"/>
      <c r="L107" s="22"/>
      <c r="M107" s="27"/>
    </row>
    <row r="108" spans="5:13" ht="12.75">
      <c r="E108" s="17"/>
      <c r="F108" s="29"/>
      <c r="G108" s="17"/>
      <c r="H108" s="17"/>
      <c r="I108" s="17"/>
      <c r="J108" s="17"/>
      <c r="K108" s="17"/>
      <c r="L108" s="22"/>
      <c r="M108" s="27"/>
    </row>
    <row r="109" spans="5:13" ht="12.75">
      <c r="E109" s="17"/>
      <c r="F109" s="29"/>
      <c r="G109" s="17"/>
      <c r="H109" s="17"/>
      <c r="I109" s="17"/>
      <c r="J109" s="17"/>
      <c r="K109" s="17"/>
      <c r="L109" s="22"/>
      <c r="M109" s="27"/>
    </row>
    <row r="110" spans="5:13" ht="12.75">
      <c r="E110" s="17"/>
      <c r="F110" s="29"/>
      <c r="G110" s="17"/>
      <c r="H110" s="17"/>
      <c r="I110" s="17"/>
      <c r="J110" s="17"/>
      <c r="K110" s="17"/>
      <c r="L110" s="22"/>
      <c r="M110" s="27"/>
    </row>
    <row r="111" spans="12:13" ht="12.75">
      <c r="L111" s="22"/>
      <c r="M111" s="27"/>
    </row>
    <row r="112" spans="12:13" ht="12.75">
      <c r="L112" s="22"/>
      <c r="M112" s="27"/>
    </row>
    <row r="113" spans="12:13" ht="12.75">
      <c r="L113" s="22"/>
      <c r="M113" s="27"/>
    </row>
    <row r="114" spans="12:13" ht="12.75">
      <c r="L114" s="22"/>
      <c r="M114" s="27"/>
    </row>
    <row r="115" spans="12:13" ht="12.75">
      <c r="L115" s="22"/>
      <c r="M115" s="27"/>
    </row>
    <row r="116" spans="12:13" ht="12.75">
      <c r="L116" s="22"/>
      <c r="M116" s="27"/>
    </row>
    <row r="117" spans="12:13" ht="12.75">
      <c r="L117" s="22"/>
      <c r="M117" s="27"/>
    </row>
    <row r="118" spans="12:13" ht="12.75">
      <c r="L118" s="22"/>
      <c r="M118" s="27"/>
    </row>
    <row r="119" spans="12:13" ht="12.75">
      <c r="L119" s="22"/>
      <c r="M119" s="27"/>
    </row>
    <row r="120" spans="12:13" ht="12.75">
      <c r="L120" s="22"/>
      <c r="M120" s="27"/>
    </row>
    <row r="121" spans="12:13" ht="12.75">
      <c r="L121" s="22"/>
      <c r="M121" s="27"/>
    </row>
    <row r="122" spans="12:13" ht="12.75">
      <c r="L122" s="22"/>
      <c r="M122" s="27"/>
    </row>
    <row r="123" spans="12:13" ht="12.75">
      <c r="L123" s="22"/>
      <c r="M123" s="27"/>
    </row>
    <row r="124" spans="12:13" ht="12.75">
      <c r="L124" s="22"/>
      <c r="M124" s="27"/>
    </row>
    <row r="125" spans="12:13" ht="12.75">
      <c r="L125" s="22"/>
      <c r="M125" s="27"/>
    </row>
    <row r="126" spans="12:13" ht="12.75">
      <c r="L126" s="22"/>
      <c r="M126" s="27"/>
    </row>
    <row r="127" spans="12:13" ht="12.75">
      <c r="L127" s="22"/>
      <c r="M127" s="27"/>
    </row>
    <row r="128" spans="12:13" ht="12.75">
      <c r="L128" s="22"/>
      <c r="M128" s="27"/>
    </row>
    <row r="129" spans="12:13" ht="12.75">
      <c r="L129" s="22"/>
      <c r="M129" s="27"/>
    </row>
    <row r="130" spans="12:13" ht="12.75">
      <c r="L130" s="22"/>
      <c r="M130" s="27"/>
    </row>
    <row r="131" spans="12:13" ht="12.75">
      <c r="L131" s="22"/>
      <c r="M131" s="27"/>
    </row>
    <row r="132" spans="12:13" ht="12.75">
      <c r="L132" s="22"/>
      <c r="M132" s="27"/>
    </row>
    <row r="133" spans="12:13" ht="12.75">
      <c r="L133" s="22"/>
      <c r="M133" s="27"/>
    </row>
    <row r="134" spans="12:13" ht="12.75">
      <c r="L134" s="22"/>
      <c r="M134" s="27"/>
    </row>
    <row r="135" spans="1:13" s="25" customFormat="1" ht="12.75">
      <c r="A135" s="12"/>
      <c r="B135" s="23"/>
      <c r="C135" s="12"/>
      <c r="D135" s="12"/>
      <c r="E135" s="12"/>
      <c r="F135" s="31"/>
      <c r="G135" s="12"/>
      <c r="H135" s="12"/>
      <c r="I135" s="12"/>
      <c r="J135" s="12"/>
      <c r="K135" s="12"/>
      <c r="L135" s="22"/>
      <c r="M135" s="28"/>
    </row>
    <row r="136" spans="1:13" s="22" customFormat="1" ht="12.75">
      <c r="A136" s="12"/>
      <c r="B136" s="23"/>
      <c r="C136" s="12"/>
      <c r="D136" s="12"/>
      <c r="E136" s="12"/>
      <c r="F136" s="31"/>
      <c r="G136" s="12"/>
      <c r="H136" s="12"/>
      <c r="I136" s="12"/>
      <c r="J136" s="12"/>
      <c r="K136" s="12"/>
      <c r="M136" s="28"/>
    </row>
    <row r="137" spans="1:13" s="22" customFormat="1" ht="12.75">
      <c r="A137" s="12"/>
      <c r="B137" s="23"/>
      <c r="C137" s="12"/>
      <c r="D137" s="12"/>
      <c r="E137" s="12"/>
      <c r="F137" s="31"/>
      <c r="G137" s="12"/>
      <c r="H137" s="12"/>
      <c r="I137" s="12"/>
      <c r="J137" s="12"/>
      <c r="K137" s="12"/>
      <c r="M137" s="28"/>
    </row>
    <row r="138" spans="1:13" s="22" customFormat="1" ht="12.75">
      <c r="A138" s="12"/>
      <c r="B138" s="23"/>
      <c r="C138" s="12"/>
      <c r="D138" s="12"/>
      <c r="E138" s="12"/>
      <c r="F138" s="31"/>
      <c r="G138" s="12"/>
      <c r="H138" s="12"/>
      <c r="I138" s="12"/>
      <c r="J138" s="12"/>
      <c r="K138" s="12"/>
      <c r="M138" s="28"/>
    </row>
    <row r="139" spans="1:13" s="22" customFormat="1" ht="12.75">
      <c r="A139" s="12"/>
      <c r="B139" s="23"/>
      <c r="C139" s="12"/>
      <c r="D139" s="12"/>
      <c r="E139" s="12"/>
      <c r="F139" s="31"/>
      <c r="G139" s="12"/>
      <c r="H139" s="12"/>
      <c r="I139" s="12"/>
      <c r="J139" s="12"/>
      <c r="K139" s="12"/>
      <c r="M139" s="28"/>
    </row>
    <row r="140" spans="1:13" s="22" customFormat="1" ht="12.75">
      <c r="A140" s="12"/>
      <c r="B140" s="23"/>
      <c r="C140" s="12"/>
      <c r="D140" s="12"/>
      <c r="E140" s="12"/>
      <c r="F140" s="31"/>
      <c r="G140" s="12"/>
      <c r="H140" s="12"/>
      <c r="I140" s="12"/>
      <c r="J140" s="12"/>
      <c r="K140" s="12"/>
      <c r="M140" s="28"/>
    </row>
    <row r="141" spans="1:13" s="22" customFormat="1" ht="12.75">
      <c r="A141" s="12"/>
      <c r="B141" s="23"/>
      <c r="C141" s="12"/>
      <c r="D141" s="12"/>
      <c r="E141" s="12"/>
      <c r="F141" s="31"/>
      <c r="G141" s="12"/>
      <c r="H141" s="12"/>
      <c r="I141" s="12"/>
      <c r="J141" s="12"/>
      <c r="K141" s="12"/>
      <c r="M141" s="28"/>
    </row>
    <row r="142" spans="1:13" s="22" customFormat="1" ht="12.75">
      <c r="A142" s="12"/>
      <c r="B142" s="23"/>
      <c r="C142" s="12"/>
      <c r="D142" s="12"/>
      <c r="E142" s="12"/>
      <c r="F142" s="31"/>
      <c r="G142" s="12"/>
      <c r="H142" s="12"/>
      <c r="I142" s="12"/>
      <c r="J142" s="12"/>
      <c r="K142" s="12"/>
      <c r="M142" s="28"/>
    </row>
    <row r="143" spans="1:13" s="22" customFormat="1" ht="12.75">
      <c r="A143" s="12"/>
      <c r="B143" s="23"/>
      <c r="C143" s="12"/>
      <c r="D143" s="12"/>
      <c r="E143" s="12"/>
      <c r="F143" s="31"/>
      <c r="G143" s="12"/>
      <c r="H143" s="12"/>
      <c r="I143" s="12"/>
      <c r="J143" s="12"/>
      <c r="K143" s="12"/>
      <c r="M143" s="28"/>
    </row>
    <row r="144" spans="1:13" s="22" customFormat="1" ht="12.75">
      <c r="A144" s="12"/>
      <c r="B144" s="23"/>
      <c r="C144" s="12"/>
      <c r="D144" s="12"/>
      <c r="E144" s="12"/>
      <c r="F144" s="31"/>
      <c r="G144" s="12"/>
      <c r="H144" s="12"/>
      <c r="I144" s="12"/>
      <c r="J144" s="12"/>
      <c r="K144" s="12"/>
      <c r="M144" s="28"/>
    </row>
    <row r="145" spans="1:13" s="22" customFormat="1" ht="12.75">
      <c r="A145" s="12"/>
      <c r="B145" s="23"/>
      <c r="C145" s="12"/>
      <c r="D145" s="12"/>
      <c r="E145" s="12"/>
      <c r="F145" s="31"/>
      <c r="G145" s="12"/>
      <c r="H145" s="12"/>
      <c r="I145" s="12"/>
      <c r="J145" s="12"/>
      <c r="K145" s="12"/>
      <c r="M145" s="28"/>
    </row>
    <row r="146" spans="1:13" s="22" customFormat="1" ht="12.75">
      <c r="A146" s="12"/>
      <c r="B146" s="23"/>
      <c r="C146" s="12"/>
      <c r="D146" s="12"/>
      <c r="E146" s="12"/>
      <c r="F146" s="31"/>
      <c r="G146" s="12"/>
      <c r="H146" s="12"/>
      <c r="I146" s="12"/>
      <c r="J146" s="12"/>
      <c r="K146" s="12"/>
      <c r="M146" s="28"/>
    </row>
    <row r="147" spans="1:13" s="22" customFormat="1" ht="12.75">
      <c r="A147" s="12"/>
      <c r="B147" s="23"/>
      <c r="C147" s="12"/>
      <c r="D147" s="12"/>
      <c r="E147" s="12"/>
      <c r="F147" s="31"/>
      <c r="G147" s="12"/>
      <c r="H147" s="12"/>
      <c r="I147" s="12"/>
      <c r="J147" s="12"/>
      <c r="K147" s="12"/>
      <c r="M147" s="28"/>
    </row>
    <row r="148" spans="1:13" s="22" customFormat="1" ht="12.75">
      <c r="A148" s="12"/>
      <c r="B148" s="23"/>
      <c r="C148" s="12"/>
      <c r="D148" s="12"/>
      <c r="E148" s="12"/>
      <c r="F148" s="31"/>
      <c r="G148" s="12"/>
      <c r="H148" s="12"/>
      <c r="I148" s="12"/>
      <c r="J148" s="12"/>
      <c r="K148" s="12"/>
      <c r="M148" s="28"/>
    </row>
    <row r="149" spans="1:11" s="22" customFormat="1" ht="12.75">
      <c r="A149" s="12"/>
      <c r="B149" s="23"/>
      <c r="C149" s="12"/>
      <c r="D149" s="12"/>
      <c r="E149" s="12"/>
      <c r="F149" s="31"/>
      <c r="G149" s="12"/>
      <c r="H149" s="12"/>
      <c r="I149" s="12"/>
      <c r="J149" s="12"/>
      <c r="K149" s="12"/>
    </row>
    <row r="150" spans="1:13" s="22" customFormat="1" ht="12.75">
      <c r="A150" s="12"/>
      <c r="B150" s="23"/>
      <c r="C150" s="12"/>
      <c r="D150" s="12"/>
      <c r="E150" s="12"/>
      <c r="F150" s="31"/>
      <c r="G150" s="12"/>
      <c r="H150" s="12"/>
      <c r="I150" s="12"/>
      <c r="J150" s="12"/>
      <c r="K150" s="12"/>
      <c r="M150" s="28"/>
    </row>
    <row r="151" spans="1:13" s="22" customFormat="1" ht="12.75">
      <c r="A151" s="12"/>
      <c r="B151" s="23"/>
      <c r="C151" s="12"/>
      <c r="D151" s="12"/>
      <c r="E151" s="12"/>
      <c r="F151" s="31"/>
      <c r="G151" s="12"/>
      <c r="H151" s="12"/>
      <c r="I151" s="12"/>
      <c r="J151" s="12"/>
      <c r="K151" s="12"/>
      <c r="M151" s="28"/>
    </row>
    <row r="152" spans="1:13" s="22" customFormat="1" ht="12.75">
      <c r="A152" s="12"/>
      <c r="B152" s="23"/>
      <c r="C152" s="12"/>
      <c r="D152" s="12"/>
      <c r="E152" s="12"/>
      <c r="F152" s="31"/>
      <c r="G152" s="12"/>
      <c r="H152" s="12"/>
      <c r="I152" s="12"/>
      <c r="J152" s="12"/>
      <c r="K152" s="12"/>
      <c r="M152" s="28"/>
    </row>
    <row r="153" spans="1:13" s="22" customFormat="1" ht="12.75">
      <c r="A153" s="12"/>
      <c r="B153" s="23"/>
      <c r="C153" s="12"/>
      <c r="D153" s="12"/>
      <c r="E153" s="12"/>
      <c r="F153" s="31"/>
      <c r="G153" s="12"/>
      <c r="H153" s="12"/>
      <c r="I153" s="12"/>
      <c r="J153" s="12"/>
      <c r="K153" s="12"/>
      <c r="M153" s="28"/>
    </row>
    <row r="154" spans="1:13" s="22" customFormat="1" ht="12.75">
      <c r="A154" s="12"/>
      <c r="B154" s="23"/>
      <c r="C154" s="12"/>
      <c r="D154" s="12"/>
      <c r="E154" s="12"/>
      <c r="F154" s="31"/>
      <c r="G154" s="12"/>
      <c r="H154" s="12"/>
      <c r="I154" s="12"/>
      <c r="J154" s="12"/>
      <c r="K154" s="12"/>
      <c r="M154" s="28"/>
    </row>
    <row r="155" spans="1:13" s="22" customFormat="1" ht="12.75">
      <c r="A155" s="12"/>
      <c r="B155" s="23"/>
      <c r="C155" s="12"/>
      <c r="D155" s="12"/>
      <c r="E155" s="12"/>
      <c r="F155" s="31"/>
      <c r="G155" s="12"/>
      <c r="H155" s="12"/>
      <c r="I155" s="12"/>
      <c r="J155" s="12"/>
      <c r="K155" s="12"/>
      <c r="M155" s="28"/>
    </row>
    <row r="156" spans="1:13" s="22" customFormat="1" ht="12.75">
      <c r="A156" s="12"/>
      <c r="B156" s="23"/>
      <c r="C156" s="12"/>
      <c r="D156" s="12"/>
      <c r="E156" s="12"/>
      <c r="F156" s="31"/>
      <c r="G156" s="12"/>
      <c r="H156" s="12"/>
      <c r="I156" s="12"/>
      <c r="J156" s="12"/>
      <c r="K156" s="12"/>
      <c r="M156" s="28"/>
    </row>
    <row r="157" spans="1:13" s="22" customFormat="1" ht="12.75">
      <c r="A157" s="12"/>
      <c r="B157" s="23"/>
      <c r="C157" s="12"/>
      <c r="D157" s="12"/>
      <c r="E157" s="12"/>
      <c r="F157" s="31"/>
      <c r="G157" s="12"/>
      <c r="H157" s="12"/>
      <c r="I157" s="12"/>
      <c r="J157" s="12"/>
      <c r="K157" s="12"/>
      <c r="M157" s="28"/>
    </row>
    <row r="158" spans="1:13" s="22" customFormat="1" ht="12.75">
      <c r="A158" s="12"/>
      <c r="B158" s="23"/>
      <c r="C158" s="12"/>
      <c r="D158" s="12"/>
      <c r="E158" s="12"/>
      <c r="F158" s="31"/>
      <c r="G158" s="12"/>
      <c r="H158" s="12"/>
      <c r="I158" s="12"/>
      <c r="J158" s="12"/>
      <c r="K158" s="12"/>
      <c r="M158" s="28"/>
    </row>
    <row r="159" spans="1:13" s="22" customFormat="1" ht="12.75">
      <c r="A159" s="12"/>
      <c r="B159" s="23"/>
      <c r="C159" s="12"/>
      <c r="D159" s="12"/>
      <c r="E159" s="12"/>
      <c r="F159" s="31"/>
      <c r="G159" s="12"/>
      <c r="H159" s="12"/>
      <c r="I159" s="12"/>
      <c r="J159" s="12"/>
      <c r="K159" s="12"/>
      <c r="M159" s="28"/>
    </row>
    <row r="160" spans="1:13" s="22" customFormat="1" ht="12.75">
      <c r="A160" s="12"/>
      <c r="B160" s="23"/>
      <c r="C160" s="12"/>
      <c r="D160" s="12"/>
      <c r="E160" s="12"/>
      <c r="F160" s="31"/>
      <c r="G160" s="12"/>
      <c r="H160" s="12"/>
      <c r="I160" s="12"/>
      <c r="J160" s="12"/>
      <c r="K160" s="12"/>
      <c r="M160" s="28"/>
    </row>
    <row r="161" spans="1:13" s="22" customFormat="1" ht="12.75">
      <c r="A161" s="12"/>
      <c r="B161" s="23"/>
      <c r="C161" s="12"/>
      <c r="D161" s="12"/>
      <c r="E161" s="12"/>
      <c r="F161" s="31"/>
      <c r="G161" s="12"/>
      <c r="H161" s="12"/>
      <c r="I161" s="12"/>
      <c r="J161" s="12"/>
      <c r="K161" s="12"/>
      <c r="M161" s="28"/>
    </row>
    <row r="162" spans="1:13" s="22" customFormat="1" ht="12.75">
      <c r="A162" s="12"/>
      <c r="B162" s="23"/>
      <c r="C162" s="12"/>
      <c r="D162" s="12"/>
      <c r="E162" s="12"/>
      <c r="F162" s="31"/>
      <c r="G162" s="12"/>
      <c r="H162" s="12"/>
      <c r="I162" s="12"/>
      <c r="J162" s="12"/>
      <c r="K162" s="12"/>
      <c r="L162" s="30"/>
      <c r="M162" s="28"/>
    </row>
    <row r="163" spans="1:13" s="22" customFormat="1" ht="12.75">
      <c r="A163" s="12"/>
      <c r="B163" s="23"/>
      <c r="C163" s="12"/>
      <c r="D163" s="12"/>
      <c r="E163" s="12"/>
      <c r="F163" s="31"/>
      <c r="G163" s="12"/>
      <c r="H163" s="12"/>
      <c r="I163" s="12"/>
      <c r="J163" s="12"/>
      <c r="K163" s="12"/>
      <c r="L163" s="12"/>
      <c r="M163" s="28"/>
    </row>
    <row r="164" spans="1:13" s="22" customFormat="1" ht="12.75">
      <c r="A164" s="12"/>
      <c r="B164" s="23"/>
      <c r="C164" s="12"/>
      <c r="D164" s="12"/>
      <c r="E164" s="12"/>
      <c r="F164" s="31"/>
      <c r="G164" s="12"/>
      <c r="H164" s="12"/>
      <c r="I164" s="12"/>
      <c r="J164" s="12"/>
      <c r="K164" s="12"/>
      <c r="L164" s="12"/>
      <c r="M164" s="28"/>
    </row>
    <row r="165" spans="1:13" s="22" customFormat="1" ht="12.75">
      <c r="A165" s="12"/>
      <c r="B165" s="23"/>
      <c r="C165" s="12"/>
      <c r="D165" s="12"/>
      <c r="E165" s="12"/>
      <c r="F165" s="31"/>
      <c r="G165" s="12"/>
      <c r="H165" s="12"/>
      <c r="I165" s="12"/>
      <c r="J165" s="12"/>
      <c r="K165" s="12"/>
      <c r="L165" s="12"/>
      <c r="M165" s="28"/>
    </row>
    <row r="166" spans="1:13" s="22" customFormat="1" ht="12.75">
      <c r="A166" s="12"/>
      <c r="B166" s="23"/>
      <c r="C166" s="12"/>
      <c r="D166" s="12"/>
      <c r="E166" s="12"/>
      <c r="F166" s="31"/>
      <c r="G166" s="12"/>
      <c r="H166" s="12"/>
      <c r="I166" s="12"/>
      <c r="J166" s="12"/>
      <c r="K166" s="12"/>
      <c r="L166" s="12"/>
      <c r="M166" s="28"/>
    </row>
    <row r="167" spans="1:13" s="22" customFormat="1" ht="12.75">
      <c r="A167" s="12"/>
      <c r="B167" s="23"/>
      <c r="C167" s="12"/>
      <c r="D167" s="12"/>
      <c r="E167" s="12"/>
      <c r="F167" s="31"/>
      <c r="G167" s="12"/>
      <c r="H167" s="12"/>
      <c r="I167" s="12"/>
      <c r="J167" s="12"/>
      <c r="K167" s="12"/>
      <c r="L167" s="12"/>
      <c r="M167" s="28"/>
    </row>
    <row r="168" spans="1:13" s="22" customFormat="1" ht="12.75">
      <c r="A168" s="12"/>
      <c r="B168" s="23"/>
      <c r="C168" s="12"/>
      <c r="D168" s="12"/>
      <c r="E168" s="12"/>
      <c r="F168" s="31"/>
      <c r="G168" s="12"/>
      <c r="H168" s="12"/>
      <c r="I168" s="12"/>
      <c r="J168" s="12"/>
      <c r="K168" s="12"/>
      <c r="L168" s="12"/>
      <c r="M168" s="28"/>
    </row>
    <row r="169" spans="1:13" s="22" customFormat="1" ht="12.75">
      <c r="A169" s="12"/>
      <c r="B169" s="23"/>
      <c r="C169" s="12"/>
      <c r="D169" s="12"/>
      <c r="E169" s="12"/>
      <c r="F169" s="31"/>
      <c r="G169" s="12"/>
      <c r="H169" s="12"/>
      <c r="I169" s="12"/>
      <c r="J169" s="12"/>
      <c r="K169" s="12"/>
      <c r="L169" s="12"/>
      <c r="M169" s="28"/>
    </row>
    <row r="170" spans="1:13" s="22" customFormat="1" ht="12.75">
      <c r="A170" s="12"/>
      <c r="B170" s="23"/>
      <c r="C170" s="12"/>
      <c r="D170" s="12"/>
      <c r="E170" s="12"/>
      <c r="F170" s="31"/>
      <c r="G170" s="12"/>
      <c r="H170" s="12"/>
      <c r="I170" s="12"/>
      <c r="J170" s="12"/>
      <c r="K170" s="12"/>
      <c r="L170" s="12"/>
      <c r="M170" s="28"/>
    </row>
    <row r="171" spans="1:13" s="22" customFormat="1" ht="12.75">
      <c r="A171" s="12"/>
      <c r="B171" s="23"/>
      <c r="C171" s="12"/>
      <c r="D171" s="12"/>
      <c r="E171" s="12"/>
      <c r="F171" s="31"/>
      <c r="G171" s="12"/>
      <c r="H171" s="12"/>
      <c r="I171" s="12"/>
      <c r="J171" s="12"/>
      <c r="K171" s="12"/>
      <c r="L171" s="12"/>
      <c r="M171" s="28"/>
    </row>
    <row r="172" spans="1:13" s="22" customFormat="1" ht="12.75">
      <c r="A172" s="12"/>
      <c r="B172" s="23"/>
      <c r="C172" s="12"/>
      <c r="D172" s="12"/>
      <c r="E172" s="12"/>
      <c r="F172" s="31"/>
      <c r="G172" s="12"/>
      <c r="H172" s="12"/>
      <c r="I172" s="12"/>
      <c r="J172" s="12"/>
      <c r="K172" s="12"/>
      <c r="L172" s="12"/>
      <c r="M172" s="28"/>
    </row>
    <row r="173" spans="1:13" s="22" customFormat="1" ht="12.75">
      <c r="A173" s="12"/>
      <c r="B173" s="23"/>
      <c r="C173" s="12"/>
      <c r="D173" s="12"/>
      <c r="E173" s="12"/>
      <c r="F173" s="31"/>
      <c r="G173" s="12"/>
      <c r="H173" s="12"/>
      <c r="I173" s="12"/>
      <c r="J173" s="12"/>
      <c r="K173" s="12"/>
      <c r="L173" s="12"/>
      <c r="M173" s="28"/>
    </row>
    <row r="174" spans="1:13" s="22" customFormat="1" ht="12.75">
      <c r="A174" s="12"/>
      <c r="B174" s="23"/>
      <c r="C174" s="12"/>
      <c r="D174" s="12"/>
      <c r="E174" s="12"/>
      <c r="F174" s="31"/>
      <c r="G174" s="12"/>
      <c r="H174" s="12"/>
      <c r="I174" s="12"/>
      <c r="J174" s="12"/>
      <c r="K174" s="12"/>
      <c r="L174" s="12"/>
      <c r="M174" s="28"/>
    </row>
    <row r="175" spans="1:13" s="22" customFormat="1" ht="12.75">
      <c r="A175" s="12"/>
      <c r="B175" s="23"/>
      <c r="C175" s="12"/>
      <c r="D175" s="12"/>
      <c r="E175" s="12"/>
      <c r="F175" s="31"/>
      <c r="G175" s="12"/>
      <c r="H175" s="12"/>
      <c r="I175" s="12"/>
      <c r="J175" s="12"/>
      <c r="K175" s="12"/>
      <c r="L175" s="12"/>
      <c r="M175" s="28"/>
    </row>
    <row r="176" spans="1:13" s="22" customFormat="1" ht="12.75">
      <c r="A176" s="12"/>
      <c r="B176" s="23"/>
      <c r="C176" s="12"/>
      <c r="D176" s="12"/>
      <c r="E176" s="12"/>
      <c r="F176" s="31"/>
      <c r="G176" s="12"/>
      <c r="H176" s="12"/>
      <c r="I176" s="12"/>
      <c r="J176" s="12"/>
      <c r="K176" s="12"/>
      <c r="L176" s="12"/>
      <c r="M176" s="28"/>
    </row>
    <row r="177" spans="1:13" s="22" customFormat="1" ht="12.75">
      <c r="A177" s="12"/>
      <c r="B177" s="23"/>
      <c r="C177" s="12"/>
      <c r="D177" s="12"/>
      <c r="E177" s="12"/>
      <c r="F177" s="31"/>
      <c r="G177" s="12"/>
      <c r="H177" s="12"/>
      <c r="I177" s="12"/>
      <c r="J177" s="12"/>
      <c r="K177" s="12"/>
      <c r="L177" s="12"/>
      <c r="M177" s="28"/>
    </row>
    <row r="178" spans="1:13" s="22" customFormat="1" ht="12.75">
      <c r="A178" s="12"/>
      <c r="B178" s="23"/>
      <c r="C178" s="12"/>
      <c r="D178" s="12"/>
      <c r="E178" s="12"/>
      <c r="F178" s="31"/>
      <c r="G178" s="12"/>
      <c r="H178" s="12"/>
      <c r="I178" s="12"/>
      <c r="J178" s="12"/>
      <c r="K178" s="12"/>
      <c r="L178" s="12"/>
      <c r="M178" s="28"/>
    </row>
    <row r="179" spans="1:13" s="22" customFormat="1" ht="12.75">
      <c r="A179" s="12"/>
      <c r="B179" s="23"/>
      <c r="C179" s="12"/>
      <c r="D179" s="12"/>
      <c r="E179" s="12"/>
      <c r="F179" s="31"/>
      <c r="G179" s="12"/>
      <c r="H179" s="12"/>
      <c r="I179" s="12"/>
      <c r="J179" s="12"/>
      <c r="K179" s="12"/>
      <c r="L179" s="12"/>
      <c r="M179" s="28"/>
    </row>
    <row r="180" spans="1:13" s="22" customFormat="1" ht="12.75">
      <c r="A180" s="12"/>
      <c r="B180" s="23"/>
      <c r="C180" s="12"/>
      <c r="D180" s="12"/>
      <c r="E180" s="12"/>
      <c r="F180" s="31"/>
      <c r="G180" s="12"/>
      <c r="H180" s="12"/>
      <c r="I180" s="12"/>
      <c r="J180" s="12"/>
      <c r="K180" s="12"/>
      <c r="L180" s="12"/>
      <c r="M180" s="28"/>
    </row>
    <row r="181" spans="1:13" s="22" customFormat="1" ht="12.75">
      <c r="A181" s="12"/>
      <c r="B181" s="23"/>
      <c r="C181" s="12"/>
      <c r="D181" s="12"/>
      <c r="E181" s="12"/>
      <c r="F181" s="31"/>
      <c r="G181" s="12"/>
      <c r="H181" s="12"/>
      <c r="I181" s="12"/>
      <c r="J181" s="12"/>
      <c r="K181" s="12"/>
      <c r="L181" s="12"/>
      <c r="M181" s="28"/>
    </row>
    <row r="182" spans="1:13" s="22" customFormat="1" ht="12.75">
      <c r="A182" s="12"/>
      <c r="B182" s="23"/>
      <c r="C182" s="12"/>
      <c r="D182" s="12"/>
      <c r="E182" s="12"/>
      <c r="F182" s="31"/>
      <c r="G182" s="12"/>
      <c r="H182" s="12"/>
      <c r="I182" s="12"/>
      <c r="J182" s="12"/>
      <c r="K182" s="12"/>
      <c r="L182" s="12"/>
      <c r="M182" s="28"/>
    </row>
    <row r="183" spans="1:13" s="22" customFormat="1" ht="12.75">
      <c r="A183" s="12"/>
      <c r="B183" s="23"/>
      <c r="C183" s="12"/>
      <c r="D183" s="12"/>
      <c r="E183" s="12"/>
      <c r="F183" s="31"/>
      <c r="G183" s="12"/>
      <c r="H183" s="12"/>
      <c r="I183" s="12"/>
      <c r="J183" s="12"/>
      <c r="K183" s="12"/>
      <c r="L183" s="12"/>
      <c r="M183" s="28"/>
    </row>
    <row r="184" spans="1:13" s="22" customFormat="1" ht="12.75">
      <c r="A184" s="12"/>
      <c r="B184" s="23"/>
      <c r="C184" s="12"/>
      <c r="D184" s="12"/>
      <c r="E184" s="12"/>
      <c r="F184" s="31"/>
      <c r="G184" s="12"/>
      <c r="H184" s="12"/>
      <c r="I184" s="12"/>
      <c r="J184" s="12"/>
      <c r="K184" s="12"/>
      <c r="L184" s="12"/>
      <c r="M184" s="28"/>
    </row>
    <row r="185" spans="1:13" s="22" customFormat="1" ht="12.75">
      <c r="A185" s="12"/>
      <c r="B185" s="23"/>
      <c r="C185" s="12"/>
      <c r="D185" s="12"/>
      <c r="E185" s="12"/>
      <c r="F185" s="31"/>
      <c r="G185" s="12"/>
      <c r="H185" s="12"/>
      <c r="I185" s="12"/>
      <c r="J185" s="12"/>
      <c r="K185" s="12"/>
      <c r="L185" s="12"/>
      <c r="M185" s="28"/>
    </row>
    <row r="186" spans="1:13" s="22" customFormat="1" ht="12.75">
      <c r="A186" s="12"/>
      <c r="B186" s="23"/>
      <c r="C186" s="12"/>
      <c r="D186" s="12"/>
      <c r="E186" s="12"/>
      <c r="F186" s="31"/>
      <c r="G186" s="12"/>
      <c r="H186" s="12"/>
      <c r="I186" s="12"/>
      <c r="J186" s="12"/>
      <c r="K186" s="12"/>
      <c r="L186" s="12"/>
      <c r="M186" s="28"/>
    </row>
    <row r="187" spans="1:13" s="22" customFormat="1" ht="12.75">
      <c r="A187" s="12"/>
      <c r="B187" s="23"/>
      <c r="C187" s="12"/>
      <c r="D187" s="12"/>
      <c r="E187" s="12"/>
      <c r="F187" s="31"/>
      <c r="G187" s="12"/>
      <c r="H187" s="12"/>
      <c r="I187" s="12"/>
      <c r="J187" s="12"/>
      <c r="K187" s="12"/>
      <c r="L187" s="12"/>
      <c r="M187" s="28"/>
    </row>
    <row r="188" spans="1:13" s="22" customFormat="1" ht="12.75">
      <c r="A188" s="12"/>
      <c r="B188" s="23"/>
      <c r="C188" s="12"/>
      <c r="D188" s="12"/>
      <c r="E188" s="12"/>
      <c r="F188" s="31"/>
      <c r="G188" s="12"/>
      <c r="H188" s="12"/>
      <c r="I188" s="12"/>
      <c r="J188" s="12"/>
      <c r="K188" s="12"/>
      <c r="L188" s="12"/>
      <c r="M188" s="28"/>
    </row>
    <row r="189" spans="1:13" s="22" customFormat="1" ht="12.75">
      <c r="A189" s="12"/>
      <c r="B189" s="23"/>
      <c r="C189" s="12"/>
      <c r="D189" s="12"/>
      <c r="E189" s="12"/>
      <c r="F189" s="31"/>
      <c r="G189" s="12"/>
      <c r="H189" s="12"/>
      <c r="I189" s="12"/>
      <c r="J189" s="12"/>
      <c r="K189" s="12"/>
      <c r="L189" s="12"/>
      <c r="M189" s="28"/>
    </row>
    <row r="190" spans="1:13" s="22" customFormat="1" ht="12.75">
      <c r="A190" s="12"/>
      <c r="B190" s="23"/>
      <c r="C190" s="12"/>
      <c r="D190" s="12"/>
      <c r="E190" s="12"/>
      <c r="F190" s="31"/>
      <c r="G190" s="12"/>
      <c r="H190" s="12"/>
      <c r="I190" s="12"/>
      <c r="J190" s="12"/>
      <c r="K190" s="12"/>
      <c r="L190" s="12"/>
      <c r="M190" s="28"/>
    </row>
    <row r="191" spans="1:13" s="22" customFormat="1" ht="12.75">
      <c r="A191" s="12"/>
      <c r="B191" s="23"/>
      <c r="C191" s="12"/>
      <c r="D191" s="12"/>
      <c r="E191" s="12"/>
      <c r="F191" s="31"/>
      <c r="G191" s="12"/>
      <c r="H191" s="12"/>
      <c r="I191" s="12"/>
      <c r="J191" s="12"/>
      <c r="K191" s="12"/>
      <c r="L191" s="12"/>
      <c r="M191" s="28"/>
    </row>
    <row r="192" spans="1:13" s="22" customFormat="1" ht="12.75">
      <c r="A192" s="12"/>
      <c r="B192" s="23"/>
      <c r="C192" s="12"/>
      <c r="D192" s="12"/>
      <c r="E192" s="12"/>
      <c r="F192" s="31"/>
      <c r="G192" s="12"/>
      <c r="H192" s="12"/>
      <c r="I192" s="12"/>
      <c r="J192" s="12"/>
      <c r="K192" s="12"/>
      <c r="L192" s="12"/>
      <c r="M192" s="28"/>
    </row>
    <row r="193" spans="1:13" s="22" customFormat="1" ht="12.75">
      <c r="A193" s="12"/>
      <c r="B193" s="23"/>
      <c r="C193" s="12"/>
      <c r="D193" s="12"/>
      <c r="E193" s="12"/>
      <c r="F193" s="31"/>
      <c r="G193" s="12"/>
      <c r="H193" s="12"/>
      <c r="I193" s="12"/>
      <c r="J193" s="12"/>
      <c r="K193" s="12"/>
      <c r="L193" s="12"/>
      <c r="M193" s="28"/>
    </row>
    <row r="194" spans="1:13" s="22" customFormat="1" ht="12.75">
      <c r="A194" s="12"/>
      <c r="B194" s="23"/>
      <c r="C194" s="12"/>
      <c r="D194" s="12"/>
      <c r="E194" s="12"/>
      <c r="F194" s="31"/>
      <c r="G194" s="12"/>
      <c r="H194" s="12"/>
      <c r="I194" s="12"/>
      <c r="J194" s="12"/>
      <c r="K194" s="12"/>
      <c r="L194" s="12"/>
      <c r="M194" s="28"/>
    </row>
    <row r="195" spans="1:13" s="22" customFormat="1" ht="12.75">
      <c r="A195" s="12"/>
      <c r="B195" s="23"/>
      <c r="C195" s="12"/>
      <c r="D195" s="12"/>
      <c r="E195" s="12"/>
      <c r="F195" s="31"/>
      <c r="G195" s="12"/>
      <c r="H195" s="12"/>
      <c r="I195" s="12"/>
      <c r="J195" s="12"/>
      <c r="K195" s="12"/>
      <c r="L195" s="12"/>
      <c r="M195" s="28"/>
    </row>
    <row r="196" spans="1:13" s="22" customFormat="1" ht="12.75">
      <c r="A196" s="12"/>
      <c r="B196" s="23"/>
      <c r="C196" s="12"/>
      <c r="D196" s="12"/>
      <c r="E196" s="12"/>
      <c r="F196" s="31"/>
      <c r="G196" s="12"/>
      <c r="H196" s="12"/>
      <c r="I196" s="12"/>
      <c r="J196" s="12"/>
      <c r="K196" s="12"/>
      <c r="L196" s="12"/>
      <c r="M196" s="28"/>
    </row>
    <row r="197" spans="1:13" s="22" customFormat="1" ht="12.75">
      <c r="A197" s="12"/>
      <c r="B197" s="23"/>
      <c r="C197" s="12"/>
      <c r="D197" s="12"/>
      <c r="E197" s="12"/>
      <c r="F197" s="31"/>
      <c r="G197" s="12"/>
      <c r="H197" s="12"/>
      <c r="I197" s="12"/>
      <c r="J197" s="12"/>
      <c r="K197" s="12"/>
      <c r="L197" s="12"/>
      <c r="M197" s="28"/>
    </row>
    <row r="198" spans="1:13" s="22" customFormat="1" ht="12.75">
      <c r="A198" s="12"/>
      <c r="B198" s="23"/>
      <c r="C198" s="12"/>
      <c r="D198" s="12"/>
      <c r="E198" s="12"/>
      <c r="F198" s="31"/>
      <c r="G198" s="12"/>
      <c r="H198" s="12"/>
      <c r="I198" s="12"/>
      <c r="J198" s="12"/>
      <c r="K198" s="12"/>
      <c r="L198" s="12"/>
      <c r="M198" s="28"/>
    </row>
    <row r="199" spans="1:13" s="22" customFormat="1" ht="12.75">
      <c r="A199" s="12"/>
      <c r="B199" s="23"/>
      <c r="C199" s="12"/>
      <c r="D199" s="12"/>
      <c r="E199" s="12"/>
      <c r="F199" s="31"/>
      <c r="G199" s="12"/>
      <c r="H199" s="12"/>
      <c r="I199" s="12"/>
      <c r="J199" s="12"/>
      <c r="K199" s="12"/>
      <c r="L199" s="12"/>
      <c r="M199" s="28"/>
    </row>
    <row r="200" spans="1:13" s="22" customFormat="1" ht="12.75">
      <c r="A200" s="12"/>
      <c r="B200" s="23"/>
      <c r="C200" s="12"/>
      <c r="D200" s="12"/>
      <c r="E200" s="12"/>
      <c r="F200" s="31"/>
      <c r="G200" s="12"/>
      <c r="H200" s="12"/>
      <c r="I200" s="12"/>
      <c r="J200" s="12"/>
      <c r="K200" s="12"/>
      <c r="L200" s="12"/>
      <c r="M200" s="28"/>
    </row>
    <row r="201" spans="1:13" s="22" customFormat="1" ht="12.75">
      <c r="A201" s="12"/>
      <c r="B201" s="23"/>
      <c r="C201" s="12"/>
      <c r="D201" s="12"/>
      <c r="E201" s="12"/>
      <c r="F201" s="31"/>
      <c r="G201" s="12"/>
      <c r="H201" s="12"/>
      <c r="I201" s="12"/>
      <c r="J201" s="12"/>
      <c r="K201" s="12"/>
      <c r="L201" s="12"/>
      <c r="M201" s="28"/>
    </row>
    <row r="202" spans="1:13" s="22" customFormat="1" ht="12.75">
      <c r="A202" s="12"/>
      <c r="B202" s="23"/>
      <c r="C202" s="12"/>
      <c r="D202" s="12"/>
      <c r="E202" s="12"/>
      <c r="F202" s="31"/>
      <c r="G202" s="12"/>
      <c r="H202" s="12"/>
      <c r="I202" s="12"/>
      <c r="J202" s="12"/>
      <c r="K202" s="12"/>
      <c r="L202" s="12"/>
      <c r="M202" s="28"/>
    </row>
    <row r="203" spans="1:13" s="22" customFormat="1" ht="12.75">
      <c r="A203" s="12"/>
      <c r="B203" s="23"/>
      <c r="C203" s="12"/>
      <c r="D203" s="12"/>
      <c r="E203" s="12"/>
      <c r="F203" s="31"/>
      <c r="G203" s="12"/>
      <c r="H203" s="12"/>
      <c r="I203" s="12"/>
      <c r="J203" s="12"/>
      <c r="K203" s="12"/>
      <c r="L203" s="12"/>
      <c r="M203" s="28"/>
    </row>
    <row r="204" spans="1:13" s="22" customFormat="1" ht="12.75">
      <c r="A204" s="12"/>
      <c r="B204" s="23"/>
      <c r="C204" s="12"/>
      <c r="D204" s="12"/>
      <c r="E204" s="12"/>
      <c r="F204" s="31"/>
      <c r="G204" s="12"/>
      <c r="H204" s="12"/>
      <c r="I204" s="12"/>
      <c r="J204" s="12"/>
      <c r="K204" s="12"/>
      <c r="L204" s="12"/>
      <c r="M204" s="28"/>
    </row>
    <row r="205" spans="1:13" s="22" customFormat="1" ht="12.75">
      <c r="A205" s="12"/>
      <c r="B205" s="23"/>
      <c r="C205" s="12"/>
      <c r="D205" s="12"/>
      <c r="E205" s="12"/>
      <c r="F205" s="31"/>
      <c r="G205" s="12"/>
      <c r="H205" s="12"/>
      <c r="I205" s="12"/>
      <c r="J205" s="12"/>
      <c r="K205" s="12"/>
      <c r="L205" s="12"/>
      <c r="M205" s="28"/>
    </row>
    <row r="206" spans="1:13" s="22" customFormat="1" ht="12.75">
      <c r="A206" s="12"/>
      <c r="B206" s="23"/>
      <c r="C206" s="12"/>
      <c r="D206" s="12"/>
      <c r="E206" s="12"/>
      <c r="F206" s="31"/>
      <c r="G206" s="12"/>
      <c r="H206" s="12"/>
      <c r="I206" s="12"/>
      <c r="J206" s="12"/>
      <c r="K206" s="12"/>
      <c r="L206" s="12"/>
      <c r="M206" s="28"/>
    </row>
    <row r="207" spans="1:13" s="22" customFormat="1" ht="12.75">
      <c r="A207" s="12"/>
      <c r="B207" s="23"/>
      <c r="C207" s="12"/>
      <c r="D207" s="12"/>
      <c r="E207" s="12"/>
      <c r="F207" s="31"/>
      <c r="G207" s="12"/>
      <c r="H207" s="12"/>
      <c r="I207" s="12"/>
      <c r="J207" s="12"/>
      <c r="K207" s="12"/>
      <c r="L207" s="12"/>
      <c r="M207" s="28"/>
    </row>
    <row r="208" spans="1:13" s="22" customFormat="1" ht="12.75">
      <c r="A208" s="12"/>
      <c r="B208" s="23"/>
      <c r="C208" s="12"/>
      <c r="D208" s="12"/>
      <c r="E208" s="12"/>
      <c r="F208" s="31"/>
      <c r="G208" s="12"/>
      <c r="H208" s="12"/>
      <c r="I208" s="12"/>
      <c r="J208" s="12"/>
      <c r="K208" s="12"/>
      <c r="L208" s="12"/>
      <c r="M208" s="28"/>
    </row>
    <row r="209" spans="1:13" s="22" customFormat="1" ht="12.75">
      <c r="A209" s="12"/>
      <c r="B209" s="23"/>
      <c r="C209" s="12"/>
      <c r="D209" s="12"/>
      <c r="E209" s="12"/>
      <c r="F209" s="31"/>
      <c r="G209" s="12"/>
      <c r="H209" s="12"/>
      <c r="I209" s="12"/>
      <c r="J209" s="12"/>
      <c r="K209" s="12"/>
      <c r="L209" s="12"/>
      <c r="M209" s="28"/>
    </row>
    <row r="210" spans="1:13" s="22" customFormat="1" ht="12.75">
      <c r="A210" s="12"/>
      <c r="B210" s="23"/>
      <c r="C210" s="12"/>
      <c r="D210" s="12"/>
      <c r="E210" s="12"/>
      <c r="F210" s="31"/>
      <c r="G210" s="12"/>
      <c r="H210" s="12"/>
      <c r="I210" s="12"/>
      <c r="J210" s="12"/>
      <c r="K210" s="12"/>
      <c r="L210" s="12"/>
      <c r="M210" s="28"/>
    </row>
    <row r="211" spans="1:13" s="22" customFormat="1" ht="12.75">
      <c r="A211" s="12"/>
      <c r="B211" s="23"/>
      <c r="C211" s="12"/>
      <c r="D211" s="12"/>
      <c r="E211" s="12"/>
      <c r="F211" s="31"/>
      <c r="G211" s="12"/>
      <c r="H211" s="12"/>
      <c r="I211" s="12"/>
      <c r="J211" s="12"/>
      <c r="K211" s="12"/>
      <c r="L211" s="12"/>
      <c r="M211" s="28"/>
    </row>
    <row r="212" spans="1:13" s="22" customFormat="1" ht="12.75">
      <c r="A212" s="12"/>
      <c r="B212" s="23"/>
      <c r="C212" s="12"/>
      <c r="D212" s="12"/>
      <c r="E212" s="12"/>
      <c r="F212" s="31"/>
      <c r="G212" s="12"/>
      <c r="H212" s="12"/>
      <c r="I212" s="12"/>
      <c r="J212" s="12"/>
      <c r="K212" s="12"/>
      <c r="L212" s="12"/>
      <c r="M212" s="28"/>
    </row>
    <row r="213" spans="1:13" s="22" customFormat="1" ht="12.75">
      <c r="A213" s="12"/>
      <c r="B213" s="23"/>
      <c r="C213" s="12"/>
      <c r="D213" s="12"/>
      <c r="E213" s="12"/>
      <c r="F213" s="31"/>
      <c r="G213" s="12"/>
      <c r="H213" s="12"/>
      <c r="I213" s="12"/>
      <c r="J213" s="12"/>
      <c r="K213" s="12"/>
      <c r="L213" s="12"/>
      <c r="M213" s="28"/>
    </row>
    <row r="214" spans="1:13" s="22" customFormat="1" ht="12.75">
      <c r="A214" s="12"/>
      <c r="B214" s="23"/>
      <c r="C214" s="12"/>
      <c r="D214" s="12"/>
      <c r="E214" s="12"/>
      <c r="F214" s="31"/>
      <c r="G214" s="12"/>
      <c r="H214" s="12"/>
      <c r="I214" s="12"/>
      <c r="J214" s="12"/>
      <c r="K214" s="12"/>
      <c r="L214" s="12"/>
      <c r="M214" s="28"/>
    </row>
    <row r="215" spans="1:13" s="22" customFormat="1" ht="12.75">
      <c r="A215" s="12"/>
      <c r="B215" s="23"/>
      <c r="C215" s="12"/>
      <c r="D215" s="12"/>
      <c r="E215" s="12"/>
      <c r="F215" s="31"/>
      <c r="G215" s="12"/>
      <c r="H215" s="12"/>
      <c r="I215" s="12"/>
      <c r="J215" s="12"/>
      <c r="K215" s="12"/>
      <c r="L215" s="12"/>
      <c r="M215" s="28"/>
    </row>
    <row r="216" spans="1:13" s="22" customFormat="1" ht="12.75">
      <c r="A216" s="12"/>
      <c r="B216" s="23"/>
      <c r="C216" s="12"/>
      <c r="D216" s="12"/>
      <c r="E216" s="12"/>
      <c r="F216" s="31"/>
      <c r="G216" s="12"/>
      <c r="H216" s="12"/>
      <c r="I216" s="12"/>
      <c r="J216" s="12"/>
      <c r="K216" s="12"/>
      <c r="L216" s="12"/>
      <c r="M216" s="28"/>
    </row>
    <row r="217" spans="1:13" s="22" customFormat="1" ht="12.75">
      <c r="A217" s="12"/>
      <c r="B217" s="23"/>
      <c r="C217" s="12"/>
      <c r="D217" s="12"/>
      <c r="E217" s="12"/>
      <c r="F217" s="31"/>
      <c r="G217" s="12"/>
      <c r="H217" s="12"/>
      <c r="I217" s="12"/>
      <c r="J217" s="12"/>
      <c r="K217" s="12"/>
      <c r="L217" s="12"/>
      <c r="M217" s="28"/>
    </row>
    <row r="218" spans="1:13" s="22" customFormat="1" ht="12.75">
      <c r="A218" s="12"/>
      <c r="B218" s="23"/>
      <c r="C218" s="12"/>
      <c r="D218" s="12"/>
      <c r="E218" s="12"/>
      <c r="F218" s="31"/>
      <c r="G218" s="12"/>
      <c r="H218" s="12"/>
      <c r="I218" s="12"/>
      <c r="J218" s="12"/>
      <c r="K218" s="12"/>
      <c r="L218" s="12"/>
      <c r="M218" s="28"/>
    </row>
    <row r="219" spans="1:13" s="22" customFormat="1" ht="12.75">
      <c r="A219" s="12"/>
      <c r="B219" s="23"/>
      <c r="C219" s="12"/>
      <c r="D219" s="12"/>
      <c r="E219" s="12"/>
      <c r="F219" s="31"/>
      <c r="G219" s="12"/>
      <c r="H219" s="12"/>
      <c r="I219" s="12"/>
      <c r="J219" s="12"/>
      <c r="K219" s="12"/>
      <c r="L219" s="12"/>
      <c r="M219" s="28"/>
    </row>
    <row r="220" spans="1:13" s="22" customFormat="1" ht="12.75">
      <c r="A220" s="12"/>
      <c r="B220" s="23"/>
      <c r="C220" s="12"/>
      <c r="D220" s="12"/>
      <c r="E220" s="12"/>
      <c r="F220" s="31"/>
      <c r="G220" s="12"/>
      <c r="H220" s="12"/>
      <c r="I220" s="12"/>
      <c r="J220" s="12"/>
      <c r="K220" s="12"/>
      <c r="L220" s="12"/>
      <c r="M220" s="28"/>
    </row>
    <row r="221" spans="1:13" s="22" customFormat="1" ht="12.75">
      <c r="A221" s="12"/>
      <c r="B221" s="23"/>
      <c r="C221" s="12"/>
      <c r="D221" s="12"/>
      <c r="E221" s="12"/>
      <c r="F221" s="31"/>
      <c r="G221" s="12"/>
      <c r="H221" s="12"/>
      <c r="I221" s="12"/>
      <c r="J221" s="12"/>
      <c r="K221" s="12"/>
      <c r="L221" s="12"/>
      <c r="M221" s="28"/>
    </row>
    <row r="222" spans="1:13" s="22" customFormat="1" ht="12.75">
      <c r="A222" s="12"/>
      <c r="B222" s="23"/>
      <c r="C222" s="12"/>
      <c r="D222" s="12"/>
      <c r="E222" s="12"/>
      <c r="F222" s="31"/>
      <c r="G222" s="12"/>
      <c r="H222" s="12"/>
      <c r="I222" s="12"/>
      <c r="J222" s="12"/>
      <c r="K222" s="12"/>
      <c r="L222" s="12"/>
      <c r="M222" s="28"/>
    </row>
    <row r="223" spans="1:13" s="22" customFormat="1" ht="12.75">
      <c r="A223" s="12"/>
      <c r="B223" s="23"/>
      <c r="C223" s="12"/>
      <c r="D223" s="12"/>
      <c r="E223" s="12"/>
      <c r="F223" s="31"/>
      <c r="G223" s="12"/>
      <c r="H223" s="12"/>
      <c r="I223" s="12"/>
      <c r="J223" s="12"/>
      <c r="K223" s="12"/>
      <c r="L223" s="12"/>
      <c r="M223" s="28"/>
    </row>
    <row r="224" spans="1:13" s="22" customFormat="1" ht="12.75">
      <c r="A224" s="12"/>
      <c r="B224" s="23"/>
      <c r="C224" s="12"/>
      <c r="D224" s="12"/>
      <c r="E224" s="12"/>
      <c r="F224" s="31"/>
      <c r="G224" s="12"/>
      <c r="H224" s="12"/>
      <c r="I224" s="12"/>
      <c r="J224" s="12"/>
      <c r="K224" s="12"/>
      <c r="L224" s="12"/>
      <c r="M224" s="28"/>
    </row>
    <row r="225" spans="1:13" s="22" customFormat="1" ht="12.75">
      <c r="A225" s="12"/>
      <c r="B225" s="23"/>
      <c r="C225" s="12"/>
      <c r="D225" s="12"/>
      <c r="E225" s="12"/>
      <c r="F225" s="31"/>
      <c r="G225" s="12"/>
      <c r="H225" s="12"/>
      <c r="I225" s="12"/>
      <c r="J225" s="12"/>
      <c r="K225" s="12"/>
      <c r="L225" s="12"/>
      <c r="M225" s="28"/>
    </row>
    <row r="226" spans="1:13" s="22" customFormat="1" ht="12.75">
      <c r="A226" s="12"/>
      <c r="B226" s="23"/>
      <c r="C226" s="12"/>
      <c r="D226" s="12"/>
      <c r="E226" s="12"/>
      <c r="F226" s="31"/>
      <c r="G226" s="12"/>
      <c r="H226" s="12"/>
      <c r="I226" s="12"/>
      <c r="J226" s="12"/>
      <c r="K226" s="12"/>
      <c r="L226" s="12"/>
      <c r="M226" s="28"/>
    </row>
    <row r="227" spans="1:13" s="22" customFormat="1" ht="12.75">
      <c r="A227" s="12"/>
      <c r="B227" s="23"/>
      <c r="C227" s="12"/>
      <c r="D227" s="12"/>
      <c r="E227" s="12"/>
      <c r="F227" s="31"/>
      <c r="G227" s="12"/>
      <c r="H227" s="12"/>
      <c r="I227" s="12"/>
      <c r="J227" s="12"/>
      <c r="K227" s="12"/>
      <c r="L227" s="12"/>
      <c r="M227" s="28"/>
    </row>
    <row r="228" spans="1:13" s="22" customFormat="1" ht="12.75">
      <c r="A228" s="12"/>
      <c r="B228" s="23"/>
      <c r="C228" s="12"/>
      <c r="D228" s="12"/>
      <c r="E228" s="12"/>
      <c r="F228" s="31"/>
      <c r="G228" s="12"/>
      <c r="H228" s="12"/>
      <c r="I228" s="12"/>
      <c r="J228" s="12"/>
      <c r="K228" s="12"/>
      <c r="L228" s="12"/>
      <c r="M228" s="28"/>
    </row>
    <row r="229" spans="1:13" s="22" customFormat="1" ht="12.75">
      <c r="A229" s="12"/>
      <c r="B229" s="23"/>
      <c r="C229" s="12"/>
      <c r="D229" s="12"/>
      <c r="E229" s="12"/>
      <c r="F229" s="31"/>
      <c r="G229" s="12"/>
      <c r="H229" s="12"/>
      <c r="I229" s="12"/>
      <c r="J229" s="12"/>
      <c r="K229" s="12"/>
      <c r="L229" s="12"/>
      <c r="M229" s="28"/>
    </row>
    <row r="230" spans="1:13" s="22" customFormat="1" ht="12.75">
      <c r="A230" s="12"/>
      <c r="B230" s="23"/>
      <c r="C230" s="12"/>
      <c r="D230" s="12"/>
      <c r="E230" s="12"/>
      <c r="F230" s="31"/>
      <c r="G230" s="12"/>
      <c r="H230" s="12"/>
      <c r="I230" s="12"/>
      <c r="J230" s="12"/>
      <c r="K230" s="12"/>
      <c r="L230" s="12"/>
      <c r="M230" s="28"/>
    </row>
    <row r="231" spans="1:13" s="22" customFormat="1" ht="12.75">
      <c r="A231" s="12"/>
      <c r="B231" s="23"/>
      <c r="C231" s="12"/>
      <c r="D231" s="12"/>
      <c r="E231" s="12"/>
      <c r="F231" s="31"/>
      <c r="G231" s="12"/>
      <c r="H231" s="12"/>
      <c r="I231" s="12"/>
      <c r="J231" s="12"/>
      <c r="K231" s="12"/>
      <c r="L231" s="12"/>
      <c r="M231" s="28"/>
    </row>
    <row r="232" spans="1:13" s="22" customFormat="1" ht="12.75">
      <c r="A232" s="12"/>
      <c r="B232" s="23"/>
      <c r="C232" s="12"/>
      <c r="D232" s="12"/>
      <c r="E232" s="12"/>
      <c r="F232" s="31"/>
      <c r="G232" s="12"/>
      <c r="H232" s="12"/>
      <c r="I232" s="12"/>
      <c r="J232" s="12"/>
      <c r="K232" s="12"/>
      <c r="L232" s="12"/>
      <c r="M232" s="28"/>
    </row>
    <row r="233" spans="1:13" s="22" customFormat="1" ht="12.75">
      <c r="A233" s="12"/>
      <c r="B233" s="23"/>
      <c r="C233" s="12"/>
      <c r="D233" s="12"/>
      <c r="E233" s="12"/>
      <c r="F233" s="31"/>
      <c r="G233" s="12"/>
      <c r="H233" s="12"/>
      <c r="I233" s="12"/>
      <c r="J233" s="12"/>
      <c r="K233" s="12"/>
      <c r="L233" s="12"/>
      <c r="M233" s="28"/>
    </row>
    <row r="234" spans="1:13" s="22" customFormat="1" ht="12.75">
      <c r="A234" s="12"/>
      <c r="B234" s="23"/>
      <c r="C234" s="12"/>
      <c r="D234" s="12"/>
      <c r="E234" s="12"/>
      <c r="F234" s="31"/>
      <c r="G234" s="12"/>
      <c r="H234" s="12"/>
      <c r="I234" s="12"/>
      <c r="J234" s="12"/>
      <c r="K234" s="12"/>
      <c r="L234" s="12"/>
      <c r="M234" s="28"/>
    </row>
    <row r="235" spans="1:13" s="22" customFormat="1" ht="12.75">
      <c r="A235" s="12"/>
      <c r="B235" s="23"/>
      <c r="C235" s="12"/>
      <c r="D235" s="12"/>
      <c r="E235" s="12"/>
      <c r="F235" s="31"/>
      <c r="G235" s="12"/>
      <c r="H235" s="12"/>
      <c r="I235" s="12"/>
      <c r="J235" s="12"/>
      <c r="K235" s="12"/>
      <c r="L235" s="12"/>
      <c r="M235" s="28"/>
    </row>
    <row r="236" spans="1:13" s="22" customFormat="1" ht="12.75">
      <c r="A236" s="12"/>
      <c r="B236" s="23"/>
      <c r="C236" s="12"/>
      <c r="D236" s="12"/>
      <c r="E236" s="12"/>
      <c r="F236" s="31"/>
      <c r="G236" s="12"/>
      <c r="H236" s="12"/>
      <c r="I236" s="12"/>
      <c r="J236" s="12"/>
      <c r="K236" s="12"/>
      <c r="L236" s="12"/>
      <c r="M236" s="28"/>
    </row>
    <row r="237" spans="1:13" s="22" customFormat="1" ht="12.75">
      <c r="A237" s="12"/>
      <c r="B237" s="23"/>
      <c r="C237" s="12"/>
      <c r="D237" s="12"/>
      <c r="E237" s="12"/>
      <c r="F237" s="31"/>
      <c r="G237" s="12"/>
      <c r="H237" s="12"/>
      <c r="I237" s="12"/>
      <c r="J237" s="12"/>
      <c r="K237" s="12"/>
      <c r="L237" s="12"/>
      <c r="M237" s="28"/>
    </row>
    <row r="238" spans="1:13" s="22" customFormat="1" ht="12.75">
      <c r="A238" s="12"/>
      <c r="B238" s="23"/>
      <c r="C238" s="12"/>
      <c r="D238" s="12"/>
      <c r="E238" s="12"/>
      <c r="F238" s="31"/>
      <c r="G238" s="12"/>
      <c r="H238" s="12"/>
      <c r="I238" s="12"/>
      <c r="J238" s="12"/>
      <c r="K238" s="12"/>
      <c r="L238" s="12"/>
      <c r="M238" s="28"/>
    </row>
    <row r="239" spans="1:13" s="22" customFormat="1" ht="12.75">
      <c r="A239" s="12"/>
      <c r="B239" s="23"/>
      <c r="C239" s="12"/>
      <c r="D239" s="12"/>
      <c r="E239" s="12"/>
      <c r="F239" s="31"/>
      <c r="G239" s="12"/>
      <c r="H239" s="12"/>
      <c r="I239" s="12"/>
      <c r="J239" s="12"/>
      <c r="K239" s="12"/>
      <c r="L239" s="12"/>
      <c r="M239" s="28"/>
    </row>
    <row r="240" spans="1:13" s="22" customFormat="1" ht="12.75">
      <c r="A240" s="12"/>
      <c r="B240" s="23"/>
      <c r="C240" s="12"/>
      <c r="D240" s="12"/>
      <c r="E240" s="12"/>
      <c r="F240" s="31"/>
      <c r="G240" s="12"/>
      <c r="H240" s="12"/>
      <c r="I240" s="12"/>
      <c r="J240" s="12"/>
      <c r="K240" s="12"/>
      <c r="L240" s="12"/>
      <c r="M240" s="28"/>
    </row>
    <row r="241" spans="1:13" s="22" customFormat="1" ht="12.75">
      <c r="A241" s="12"/>
      <c r="B241" s="23"/>
      <c r="C241" s="12"/>
      <c r="D241" s="12"/>
      <c r="E241" s="12"/>
      <c r="F241" s="31"/>
      <c r="G241" s="12"/>
      <c r="H241" s="12"/>
      <c r="I241" s="12"/>
      <c r="J241" s="12"/>
      <c r="K241" s="12"/>
      <c r="L241" s="12"/>
      <c r="M241" s="28"/>
    </row>
    <row r="242" spans="1:13" s="22" customFormat="1" ht="12.75">
      <c r="A242" s="12"/>
      <c r="B242" s="23"/>
      <c r="C242" s="12"/>
      <c r="D242" s="12"/>
      <c r="E242" s="12"/>
      <c r="F242" s="31"/>
      <c r="G242" s="12"/>
      <c r="H242" s="12"/>
      <c r="I242" s="12"/>
      <c r="J242" s="12"/>
      <c r="K242" s="12"/>
      <c r="L242" s="12"/>
      <c r="M242" s="28"/>
    </row>
    <row r="243" spans="1:13" s="22" customFormat="1" ht="12.75">
      <c r="A243" s="12"/>
      <c r="B243" s="23"/>
      <c r="C243" s="12"/>
      <c r="D243" s="12"/>
      <c r="E243" s="12"/>
      <c r="F243" s="31"/>
      <c r="G243" s="12"/>
      <c r="H243" s="12"/>
      <c r="I243" s="12"/>
      <c r="J243" s="12"/>
      <c r="K243" s="12"/>
      <c r="L243" s="12"/>
      <c r="M243" s="28"/>
    </row>
    <row r="244" spans="1:13" s="22" customFormat="1" ht="12.75">
      <c r="A244" s="12"/>
      <c r="B244" s="23"/>
      <c r="C244" s="12"/>
      <c r="D244" s="12"/>
      <c r="E244" s="12"/>
      <c r="F244" s="31"/>
      <c r="G244" s="12"/>
      <c r="H244" s="12"/>
      <c r="I244" s="12"/>
      <c r="J244" s="12"/>
      <c r="K244" s="12"/>
      <c r="L244" s="12"/>
      <c r="M244" s="28"/>
    </row>
    <row r="245" spans="1:13" s="22" customFormat="1" ht="12.75">
      <c r="A245" s="12"/>
      <c r="B245" s="23"/>
      <c r="C245" s="12"/>
      <c r="D245" s="12"/>
      <c r="E245" s="12"/>
      <c r="F245" s="31"/>
      <c r="G245" s="12"/>
      <c r="H245" s="12"/>
      <c r="I245" s="12"/>
      <c r="J245" s="12"/>
      <c r="K245" s="12"/>
      <c r="L245" s="12"/>
      <c r="M245" s="28"/>
    </row>
    <row r="246" spans="1:13" s="22" customFormat="1" ht="12.75">
      <c r="A246" s="12"/>
      <c r="B246" s="23"/>
      <c r="C246" s="12"/>
      <c r="D246" s="12"/>
      <c r="E246" s="12"/>
      <c r="F246" s="31"/>
      <c r="G246" s="12"/>
      <c r="H246" s="12"/>
      <c r="I246" s="12"/>
      <c r="J246" s="12"/>
      <c r="K246" s="12"/>
      <c r="L246" s="12"/>
      <c r="M246" s="28"/>
    </row>
    <row r="247" spans="1:13" s="22" customFormat="1" ht="12.75">
      <c r="A247" s="12"/>
      <c r="B247" s="23"/>
      <c r="C247" s="12"/>
      <c r="D247" s="12"/>
      <c r="E247" s="12"/>
      <c r="F247" s="31"/>
      <c r="G247" s="12"/>
      <c r="H247" s="12"/>
      <c r="I247" s="12"/>
      <c r="J247" s="12"/>
      <c r="K247" s="12"/>
      <c r="L247" s="12"/>
      <c r="M247" s="28"/>
    </row>
    <row r="248" spans="1:13" s="22" customFormat="1" ht="12.75">
      <c r="A248" s="12"/>
      <c r="B248" s="23"/>
      <c r="C248" s="12"/>
      <c r="D248" s="12"/>
      <c r="E248" s="12"/>
      <c r="F248" s="31"/>
      <c r="G248" s="12"/>
      <c r="H248" s="12"/>
      <c r="I248" s="12"/>
      <c r="J248" s="12"/>
      <c r="K248" s="12"/>
      <c r="L248" s="12"/>
      <c r="M248" s="28"/>
    </row>
    <row r="249" spans="1:13" s="22" customFormat="1" ht="12.75">
      <c r="A249" s="12"/>
      <c r="B249" s="23"/>
      <c r="C249" s="12"/>
      <c r="D249" s="12"/>
      <c r="E249" s="12"/>
      <c r="F249" s="31"/>
      <c r="G249" s="12"/>
      <c r="H249" s="12"/>
      <c r="I249" s="12"/>
      <c r="J249" s="12"/>
      <c r="K249" s="12"/>
      <c r="L249" s="12"/>
      <c r="M249" s="28"/>
    </row>
    <row r="250" spans="1:12" s="30" customFormat="1" ht="12" customHeight="1">
      <c r="A250" s="12"/>
      <c r="B250" s="23"/>
      <c r="C250" s="12"/>
      <c r="D250" s="12"/>
      <c r="E250" s="12"/>
      <c r="F250" s="31"/>
      <c r="G250" s="12"/>
      <c r="H250" s="12"/>
      <c r="I250" s="12"/>
      <c r="J250" s="12"/>
      <c r="K250" s="12"/>
      <c r="L250" s="12"/>
    </row>
  </sheetData>
  <sheetProtection/>
  <mergeCells count="53">
    <mergeCell ref="A1:K1"/>
    <mergeCell ref="A4:K4"/>
    <mergeCell ref="A6:K6"/>
    <mergeCell ref="A2:K2"/>
    <mergeCell ref="A42:E42"/>
    <mergeCell ref="A10:K10"/>
    <mergeCell ref="A11:A12"/>
    <mergeCell ref="I11:J11"/>
    <mergeCell ref="B11:C11"/>
    <mergeCell ref="D11:D12"/>
    <mergeCell ref="G54:K54"/>
    <mergeCell ref="G47:K47"/>
    <mergeCell ref="G49:K49"/>
    <mergeCell ref="G48:K48"/>
    <mergeCell ref="G50:K50"/>
    <mergeCell ref="K13:L13"/>
    <mergeCell ref="K14:L14"/>
    <mergeCell ref="K15:L15"/>
    <mergeCell ref="K20:L20"/>
    <mergeCell ref="K21:L21"/>
    <mergeCell ref="A9:L9"/>
    <mergeCell ref="A5:L5"/>
    <mergeCell ref="A3:L3"/>
    <mergeCell ref="A8:K8"/>
    <mergeCell ref="G51:K51"/>
    <mergeCell ref="K11:L12"/>
    <mergeCell ref="F11:H11"/>
    <mergeCell ref="E11:E12"/>
    <mergeCell ref="K24:L24"/>
    <mergeCell ref="K25:L25"/>
    <mergeCell ref="K26:L26"/>
    <mergeCell ref="K27:L27"/>
    <mergeCell ref="K23:L23"/>
    <mergeCell ref="K16:L16"/>
    <mergeCell ref="K17:L17"/>
    <mergeCell ref="K18:L18"/>
    <mergeCell ref="K19:L19"/>
    <mergeCell ref="K22:L22"/>
    <mergeCell ref="K33:L33"/>
    <mergeCell ref="K34:L34"/>
    <mergeCell ref="K35:L35"/>
    <mergeCell ref="K36:L36"/>
    <mergeCell ref="K28:L28"/>
    <mergeCell ref="K29:L29"/>
    <mergeCell ref="K30:L30"/>
    <mergeCell ref="K32:L32"/>
    <mergeCell ref="K41:L41"/>
    <mergeCell ref="K42:L42"/>
    <mergeCell ref="K43:L43"/>
    <mergeCell ref="K37:L37"/>
    <mergeCell ref="K38:L38"/>
    <mergeCell ref="K39:L39"/>
    <mergeCell ref="K40:L40"/>
  </mergeCells>
  <dataValidations count="3">
    <dataValidation type="list" allowBlank="1" showInputMessage="1" showErrorMessage="1" sqref="D13:D41 D43">
      <formula1>NATUREZA</formula1>
    </dataValidation>
    <dataValidation type="list" allowBlank="1" showInputMessage="1" showErrorMessage="1" sqref="E53:E65536 E13:E41 E43:E50">
      <formula1>FORNECEDORES</formula1>
    </dataValidation>
    <dataValidation type="list" allowBlank="1" showInputMessage="1" showErrorMessage="1" sqref="C13:C41 C43:C65536">
      <formula1>EVENTOS</formula1>
    </dataValidation>
  </dataValidations>
  <printOptions horizontalCentered="1"/>
  <pageMargins left="0.2" right="0.22" top="0.393700787401575" bottom="0.393700787401575" header="0.11811023622047198" footer="0.511811023622047"/>
  <pageSetup horizontalDpi="600" verticalDpi="600" orientation="landscape" paperSize="9" scale="75" r:id="rId3"/>
  <headerFooter alignWithMargins="0">
    <oddHeader>&amp;L&amp;G&amp;R&amp;G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</dc:creator>
  <cp:keywords/>
  <dc:description/>
  <cp:lastModifiedBy>Fernanda dos Santos Carneiro</cp:lastModifiedBy>
  <cp:lastPrinted>2018-12-26T21:07:18Z</cp:lastPrinted>
  <dcterms:created xsi:type="dcterms:W3CDTF">2004-07-19T18:09:07Z</dcterms:created>
  <dcterms:modified xsi:type="dcterms:W3CDTF">2019-01-02T14:33:42Z</dcterms:modified>
  <cp:category/>
  <cp:version/>
  <cp:contentType/>
  <cp:contentStatus/>
</cp:coreProperties>
</file>